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0"/>
  <workbookPr/>
  <mc:AlternateContent xmlns:mc="http://schemas.openxmlformats.org/markup-compatibility/2006">
    <mc:Choice Requires="x15">
      <x15ac:absPath xmlns:x15ac="http://schemas.microsoft.com/office/spreadsheetml/2010/11/ac" url="\\172.28.3.201\共有フォルダ\400_下水道T共有F\02.2　決算統計関係\R03    決算統計\050112　経営比較分析表\【経営比較分析表】2021_063827_47_1718\"/>
    </mc:Choice>
  </mc:AlternateContent>
  <xr:revisionPtr revIDLastSave="0" documentId="13_ncr:1_{8913860E-3AC5-4508-9DB0-C11E8DC1098F}" xr6:coauthVersionLast="36" xr6:coauthVersionMax="36" xr10:uidLastSave="{00000000-0000-0000-0000-000000000000}"/>
  <workbookProtection workbookAlgorithmName="SHA-512" workbookHashValue="e8DSAqGkc4R38z64kKNJ4Jgf14pJbcQEK+tUjHSrwT/wQ2n7cBA3vDg1za0ajrOcSvuzO1rXKC5Ggrh2Ip0v8A==" workbookSaltValue="LLQYOh23Wz2b8JFqYMXKHQ==" workbookSpinCount="100000" lockStructure="1"/>
  <bookViews>
    <workbookView xWindow="0" yWindow="0" windowWidth="28800" windowHeight="121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R6" i="5"/>
  <c r="Q6" i="5"/>
  <c r="W10" i="4" s="1"/>
  <c r="P6" i="5"/>
  <c r="P10" i="4" s="1"/>
  <c r="O6" i="5"/>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AL10" i="4"/>
  <c r="AD10" i="4"/>
  <c r="I10" i="4"/>
  <c r="B10" i="4"/>
  <c r="AL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<sst xmlns="http://schemas.openxmlformats.org/spreadsheetml/2006/main" count="236" uniqueCount="119">
  <si>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</si>
  <si>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</si>
  <si>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</si>
  <si>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</si>
  <si>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</si>
  <si>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</si>
  <si>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</si>
  <si>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</si>
  <si>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</si>
  <si>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</si>
  <si>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</si>
  <si>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</si>
  <si>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</si>
  <si>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</si>
  <si>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</si>
  <si>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</si>
  <si>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</si>
  <si>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</si>
  <si>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</si>
  <si>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</si>
  <si>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</si>
  <si>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</si>
  <si>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</si>
  <si>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</si>
  <si>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</si>
  <si>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</si>
  <si>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</si>
  <si>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</si>
  <si>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</si>
  <si>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</si>
  <si>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</si>
  <si>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</si>
  <si>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</si>
  <si>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</si>
  <si>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</si>
  <si>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</si>
  <si>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</si>
  <si>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</si>
  <si>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</si>
  <si>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</si>
  <si>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</si>
  <si>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</si>
  <si>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</si>
  <si>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</si>
  <si>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</si>
  <si>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</si>
  <si>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</si>
  <si>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</si>
  <si>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</si>
  <si>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</si>
  <si>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</si>
  <si>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</si>
  <si>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</si>
  <si>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</si>
  <si>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</si>
  <si>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</si>
  <si>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</si>
  <si>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</si>
  <si>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</si>
  <si>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</si>
  <si>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</si>
  <si>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</si>
  <si>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</si>
  <si>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</si>
  <si>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</si>
  <si>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</si>
  <si>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</si>
  <si>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</si>
  <si>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</si>
  <si>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</si>
  <si>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</si>
  <si>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</si>
  <si>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</si>
  <si>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</si>
  <si>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</si>
  <si>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</si>
  <si>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</si>
  <si>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</si>
  <si>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</si>
  <si>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</si>
  <si>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</si>
  <si>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</si>
  <si>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</si>
  <si>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</si>
  <si>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</si>
  <si>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</si>
  <si>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</si>
  <si>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</si>
  <si>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</si>
  <si>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</si>
  <si>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</si>
  <si>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</si>
  <si>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</si>
  <si>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</si>
  <si>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</si>
  <si>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</si>
  <si>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</si>
  <si>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</si>
  <si>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</si>
  <si>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</si>
  <si>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</si>
  <si>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</si>
  <si>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</si>
  <si>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</si>
  <si>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</si>
  <si>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</si>
  <si>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</si>
  <si>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</si>
  <si>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</si>
  <si>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</si>
  <si>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</si>
  <si>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</si>
  <si>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</si>
  <si>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</si>
  <si>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</si>
  <si>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</si>
  <si>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厳しい経営状況であるため、農業集落排水使用料の改定も視野に入れ、維持管理費の削減、接続世帯の更なる増加及び収納体制の強化による滞納額の減少に努め、農業集落排水事業経営の安定化を図る。</t>
    <phoneticPr fontId="4"/>
  </si>
  <si>
    <t>　年々人口が減少しているなか、接続率については頭打ちの状況である。
　企業債残高対事業規模比率については一般会計負担額が地方債現在高と同等となっているため、当該値が0.00となったものである。
　農業集落排水使用料の未収金については、税務会計課と連携を密にし、滞納額の減少に努めている。
　平成２１年６月分より平均１２．９％の料金改定を行い、料金水準は平均値を上回っている。
　令和６年度から公営企業会計への移行が予定されており、さらなる経営の健全性及び効率性を追求していく。</t>
    <phoneticPr fontId="4"/>
  </si>
  <si>
    <t>　処理場の機器類が耐用年数を迎えていることから、順次機器の更新を行っているところであるが、流域下水道への編入予定であるため、更新については慎重に行っていく。
　管渠については、約２０年程度で耐用年数には達していないため、今後更新計画を策定していく。</t>
    <rPh sb="52" eb="54">
      <t>ヘンニュウ</t>
    </rPh>
    <rPh sb="54" eb="56">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</si>
</sst>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DDC-44D8-8743-D3980B7198E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0DDC-44D8-8743-D3980B7198E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45.12</c:v>
                </c:pt>
                <c:pt idx="1">
                  <c:v>42.95</c:v>
                </c:pt>
                <c:pt idx="2">
                  <c:v>39.049999999999997</c:v>
                </c:pt>
                <c:pt idx="3">
                  <c:v>44.03</c:v>
                </c:pt>
                <c:pt idx="4">
                  <c:v>43.38</c:v>
                </c:pt>
              </c:numCache>
            </c:numRef>
          </c:val>
          <c:extLst>
            <c:ext xmlns:c16="http://schemas.microsoft.com/office/drawing/2014/chart" uri="{C3380CC4-5D6E-409C-BE32-E72D297353CC}">
              <c16:uniqueId val="{00000000-5427-438F-812C-059A404E933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5427-438F-812C-059A404E933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90.78</c:v>
                </c:pt>
                <c:pt idx="1">
                  <c:v>92.36</c:v>
                </c:pt>
                <c:pt idx="2">
                  <c:v>92.76</c:v>
                </c:pt>
                <c:pt idx="3">
                  <c:v>92.83</c:v>
                </c:pt>
                <c:pt idx="4">
                  <c:v>92.52</c:v>
                </c:pt>
              </c:numCache>
            </c:numRef>
          </c:val>
          <c:extLst>
            <c:ext xmlns:c16="http://schemas.microsoft.com/office/drawing/2014/chart" uri="{C3380CC4-5D6E-409C-BE32-E72D297353CC}">
              <c16:uniqueId val="{00000000-291D-411E-980B-0E1AB196459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291D-411E-980B-0E1AB196459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72.34</c:v>
                </c:pt>
                <c:pt idx="1">
                  <c:v>68.12</c:v>
                </c:pt>
                <c:pt idx="2">
                  <c:v>72.209999999999994</c:v>
                </c:pt>
                <c:pt idx="3">
                  <c:v>65.540000000000006</c:v>
                </c:pt>
                <c:pt idx="4">
                  <c:v>67.790000000000006</c:v>
                </c:pt>
              </c:numCache>
            </c:numRef>
          </c:val>
          <c:extLst>
            <c:ext xmlns:c16="http://schemas.microsoft.com/office/drawing/2014/chart" uri="{C3380CC4-5D6E-409C-BE32-E72D297353CC}">
              <c16:uniqueId val="{00000000-A78D-4E83-9570-23B3E1110C3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78D-4E83-9570-23B3E1110C3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58-4BEE-84C6-CFB92521EEF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58-4BEE-84C6-CFB92521EEF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E22-4845-81A4-3DCB756CCD0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22-4845-81A4-3DCB756CCD0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2EC-4DBC-B3F0-21F2E5B8212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EC-4DBC-B3F0-21F2E5B8212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CF-4089-B291-71C9B20B99B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CF-4089-B291-71C9B20B99B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1A2-493B-942B-E1F26CA45C0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01A2-493B-942B-E1F26CA45C0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92.47</c:v>
                </c:pt>
                <c:pt idx="1">
                  <c:v>65.23</c:v>
                </c:pt>
                <c:pt idx="2">
                  <c:v>86.36</c:v>
                </c:pt>
                <c:pt idx="3">
                  <c:v>66.45</c:v>
                </c:pt>
                <c:pt idx="4">
                  <c:v>88.51</c:v>
                </c:pt>
              </c:numCache>
            </c:numRef>
          </c:val>
          <c:extLst>
            <c:ext xmlns:c16="http://schemas.microsoft.com/office/drawing/2014/chart" uri="{C3380CC4-5D6E-409C-BE32-E72D297353CC}">
              <c16:uniqueId val="{00000000-45BE-4505-A32C-2959A772486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45BE-4505-A32C-2959A772486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208.75</c:v>
                </c:pt>
                <c:pt idx="1">
                  <c:v>307.04000000000002</c:v>
                </c:pt>
                <c:pt idx="2">
                  <c:v>235.35</c:v>
                </c:pt>
                <c:pt idx="3">
                  <c:v>308.44</c:v>
                </c:pt>
                <c:pt idx="4">
                  <c:v>230.8</c:v>
                </c:pt>
              </c:numCache>
            </c:numRef>
          </c:val>
          <c:extLst>
            <c:ext xmlns:c16="http://schemas.microsoft.com/office/drawing/2014/chart" uri="{C3380CC4-5D6E-409C-BE32-E72D297353CC}">
              <c16:uniqueId val="{00000000-1FDF-4DDF-906D-BE1951943FA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1FDF-4DDF-906D-BE1951943FA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川西町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非設置</v>
      </c>
      <c r="AE8" s="36"/>
      <c r="AF8" s="36"/>
      <c r="AG8" s="36"/>
      <c r="AH8" s="36"/>
      <c r="AI8" s="36"/>
      <c r="AJ8" s="36"/>
      <c r="AK8" s="3"/>
      <c r="AL8" s="37">
        <f>データ!S6</f>
        <v>14360</v>
      </c>
      <c r="AM8" s="37"/>
      <c r="AN8" s="37"/>
      <c r="AO8" s="37"/>
      <c r="AP8" s="37"/>
      <c r="AQ8" s="37"/>
      <c r="AR8" s="37"/>
      <c r="AS8" s="37"/>
      <c r="AT8" s="38">
        <f>データ!T6</f>
        <v>166.6</v>
      </c>
      <c r="AU8" s="38"/>
      <c r="AV8" s="38"/>
      <c r="AW8" s="38"/>
      <c r="AX8" s="38"/>
      <c r="AY8" s="38"/>
      <c r="AZ8" s="38"/>
      <c r="BA8" s="38"/>
      <c r="BB8" s="38">
        <f>データ!U6</f>
        <v>86.19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6.19</v>
      </c>
      <c r="Q10" s="38"/>
      <c r="R10" s="38"/>
      <c r="S10" s="38"/>
      <c r="T10" s="38"/>
      <c r="U10" s="38"/>
      <c r="V10" s="38"/>
      <c r="W10" s="38">
        <f>データ!Q6</f>
        <v>84.72</v>
      </c>
      <c r="X10" s="38"/>
      <c r="Y10" s="38"/>
      <c r="Z10" s="38"/>
      <c r="AA10" s="38"/>
      <c r="AB10" s="38"/>
      <c r="AC10" s="38"/>
      <c r="AD10" s="37">
        <f>データ!R6</f>
        <v>3850</v>
      </c>
      <c r="AE10" s="37"/>
      <c r="AF10" s="37"/>
      <c r="AG10" s="37"/>
      <c r="AH10" s="37"/>
      <c r="AI10" s="37"/>
      <c r="AJ10" s="37"/>
      <c r="AK10" s="2"/>
      <c r="AL10" s="37">
        <f>データ!V6</f>
        <v>882</v>
      </c>
      <c r="AM10" s="37"/>
      <c r="AN10" s="37"/>
      <c r="AO10" s="37"/>
      <c r="AP10" s="37"/>
      <c r="AQ10" s="37"/>
      <c r="AR10" s="37"/>
      <c r="AS10" s="37"/>
      <c r="AT10" s="38">
        <f>データ!W6</f>
        <v>0.98</v>
      </c>
      <c r="AU10" s="38"/>
      <c r="AV10" s="38"/>
      <c r="AW10" s="38"/>
      <c r="AX10" s="38"/>
      <c r="AY10" s="38"/>
      <c r="AZ10" s="38"/>
      <c r="BA10" s="38"/>
      <c r="BB10" s="38">
        <f>データ!X6</f>
        <v>900</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iRbr5KtXn8+4QqJqMCgYDMvw7JXb1KFdWKD3uDgQg9x5dlYaK7+m1s7wULs0PpvO7vwzi9nINsOhrJZk96BbRw==" saltValue="u54WcQv7KjEvp/p3Lgo3H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63827</v>
      </c>
      <c r="D6" s="19">
        <f t="shared" si="3"/>
        <v>47</v>
      </c>
      <c r="E6" s="19">
        <f t="shared" si="3"/>
        <v>17</v>
      </c>
      <c r="F6" s="19">
        <f t="shared" si="3"/>
        <v>5</v>
      </c>
      <c r="G6" s="19">
        <f t="shared" si="3"/>
        <v>0</v>
      </c>
      <c r="H6" s="19" t="str">
        <f t="shared" si="3"/>
        <v>山形県　川西町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6.19</v>
      </c>
      <c r="Q6" s="20">
        <f t="shared" si="3"/>
        <v>84.72</v>
      </c>
      <c r="R6" s="20">
        <f t="shared" si="3"/>
        <v>3850</v>
      </c>
      <c r="S6" s="20">
        <f t="shared" si="3"/>
        <v>14360</v>
      </c>
      <c r="T6" s="20">
        <f t="shared" si="3"/>
        <v>166.6</v>
      </c>
      <c r="U6" s="20">
        <f t="shared" si="3"/>
        <v>86.19</v>
      </c>
      <c r="V6" s="20">
        <f t="shared" si="3"/>
        <v>882</v>
      </c>
      <c r="W6" s="20">
        <f t="shared" si="3"/>
        <v>0.98</v>
      </c>
      <c r="X6" s="20">
        <f t="shared" si="3"/>
        <v>900</v>
      </c>
      <c r="Y6" s="21">
        <f>IF(Y7="",NA(),Y7)</f>
        <v>72.34</v>
      </c>
      <c r="Z6" s="21">
        <f t="shared" ref="Z6:AH6" si="4">IF(Z7="",NA(),Z7)</f>
        <v>68.12</v>
      </c>
      <c r="AA6" s="21">
        <f t="shared" si="4"/>
        <v>72.209999999999994</v>
      </c>
      <c r="AB6" s="21">
        <f t="shared" si="4"/>
        <v>65.540000000000006</v>
      </c>
      <c r="AC6" s="21">
        <f t="shared" si="4"/>
        <v>67.790000000000006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92.47</v>
      </c>
      <c r="BR6" s="21">
        <f t="shared" ref="BR6:BZ6" si="8">IF(BR7="",NA(),BR7)</f>
        <v>65.23</v>
      </c>
      <c r="BS6" s="21">
        <f t="shared" si="8"/>
        <v>86.36</v>
      </c>
      <c r="BT6" s="21">
        <f t="shared" si="8"/>
        <v>66.45</v>
      </c>
      <c r="BU6" s="21">
        <f t="shared" si="8"/>
        <v>88.51</v>
      </c>
      <c r="BV6" s="21">
        <f t="shared" si="8"/>
        <v>59.8</v>
      </c>
      <c r="BW6" s="21">
        <f t="shared" si="8"/>
        <v>57.77</v>
      </c>
      <c r="BX6" s="21">
        <f t="shared" si="8"/>
        <v>57.31</v>
      </c>
      <c r="BY6" s="21">
        <f t="shared" si="8"/>
        <v>57.08</v>
      </c>
      <c r="BZ6" s="21">
        <f t="shared" si="8"/>
        <v>56.26</v>
      </c>
      <c r="CA6" s="20" t="str">
        <f>IF(CA7="","",IF(CA7="-","【-】","【"&amp;SUBSTITUTE(TEXT(CA7,"#,##0.00"),"-","△")&amp;"】"))</f>
        <v>【60.65】</v>
      </c>
      <c r="CB6" s="21">
        <f>IF(CB7="",NA(),CB7)</f>
        <v>208.75</v>
      </c>
      <c r="CC6" s="21">
        <f t="shared" ref="CC6:CK6" si="9">IF(CC7="",NA(),CC7)</f>
        <v>307.04000000000002</v>
      </c>
      <c r="CD6" s="21">
        <f t="shared" si="9"/>
        <v>235.35</v>
      </c>
      <c r="CE6" s="21">
        <f t="shared" si="9"/>
        <v>308.44</v>
      </c>
      <c r="CF6" s="21">
        <f t="shared" si="9"/>
        <v>230.8</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45.12</v>
      </c>
      <c r="CN6" s="21">
        <f t="shared" ref="CN6:CV6" si="10">IF(CN7="",NA(),CN7)</f>
        <v>42.95</v>
      </c>
      <c r="CO6" s="21">
        <f t="shared" si="10"/>
        <v>39.049999999999997</v>
      </c>
      <c r="CP6" s="21">
        <f t="shared" si="10"/>
        <v>44.03</v>
      </c>
      <c r="CQ6" s="21">
        <f t="shared" si="10"/>
        <v>43.38</v>
      </c>
      <c r="CR6" s="21">
        <f t="shared" si="10"/>
        <v>51.75</v>
      </c>
      <c r="CS6" s="21">
        <f t="shared" si="10"/>
        <v>50.68</v>
      </c>
      <c r="CT6" s="21">
        <f t="shared" si="10"/>
        <v>50.14</v>
      </c>
      <c r="CU6" s="21">
        <f t="shared" si="10"/>
        <v>54.83</v>
      </c>
      <c r="CV6" s="21">
        <f t="shared" si="10"/>
        <v>66.53</v>
      </c>
      <c r="CW6" s="20" t="str">
        <f>IF(CW7="","",IF(CW7="-","【-】","【"&amp;SUBSTITUTE(TEXT(CW7,"#,##0.00"),"-","△")&amp;"】"))</f>
        <v>【61.14】</v>
      </c>
      <c r="CX6" s="21">
        <f>IF(CX7="",NA(),CX7)</f>
        <v>90.78</v>
      </c>
      <c r="CY6" s="21">
        <f t="shared" ref="CY6:DG6" si="11">IF(CY7="",NA(),CY7)</f>
        <v>92.36</v>
      </c>
      <c r="CZ6" s="21">
        <f t="shared" si="11"/>
        <v>92.76</v>
      </c>
      <c r="DA6" s="21">
        <f t="shared" si="11"/>
        <v>92.83</v>
      </c>
      <c r="DB6" s="21">
        <f t="shared" si="11"/>
        <v>92.52</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63827</v>
      </c>
      <c r="D7" s="23">
        <v>47</v>
      </c>
      <c r="E7" s="23">
        <v>17</v>
      </c>
      <c r="F7" s="23">
        <v>5</v>
      </c>
      <c r="G7" s="23">
        <v>0</v>
      </c>
      <c r="H7" s="23" t="s">
        <v>98</v>
      </c>
      <c r="I7" s="23" t="s">
        <v>99</v>
      </c>
      <c r="J7" s="23" t="s">
        <v>100</v>
      </c>
      <c r="K7" s="23" t="s">
        <v>101</v>
      </c>
      <c r="L7" s="23" t="s">
        <v>102</v>
      </c>
      <c r="M7" s="23" t="s">
        <v>103</v>
      </c>
      <c r="N7" s="24" t="s">
        <v>104</v>
      </c>
      <c r="O7" s="24" t="s">
        <v>105</v>
      </c>
      <c r="P7" s="24">
        <v>6.19</v>
      </c>
      <c r="Q7" s="24">
        <v>84.72</v>
      </c>
      <c r="R7" s="24">
        <v>3850</v>
      </c>
      <c r="S7" s="24">
        <v>14360</v>
      </c>
      <c r="T7" s="24">
        <v>166.6</v>
      </c>
      <c r="U7" s="24">
        <v>86.19</v>
      </c>
      <c r="V7" s="24">
        <v>882</v>
      </c>
      <c r="W7" s="24">
        <v>0.98</v>
      </c>
      <c r="X7" s="24">
        <v>900</v>
      </c>
      <c r="Y7" s="24">
        <v>72.34</v>
      </c>
      <c r="Z7" s="24">
        <v>68.12</v>
      </c>
      <c r="AA7" s="24">
        <v>72.209999999999994</v>
      </c>
      <c r="AB7" s="24">
        <v>65.540000000000006</v>
      </c>
      <c r="AC7" s="24">
        <v>67.790000000000006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855.8</v>
      </c>
      <c r="BL7" s="24">
        <v>789.46</v>
      </c>
      <c r="BM7" s="24">
        <v>826.83</v>
      </c>
      <c r="BN7" s="24">
        <v>867.83</v>
      </c>
      <c r="BO7" s="24">
        <v>791.76</v>
      </c>
      <c r="BP7" s="24">
        <v>786.37</v>
      </c>
      <c r="BQ7" s="24">
        <v>92.47</v>
      </c>
      <c r="BR7" s="24">
        <v>65.23</v>
      </c>
      <c r="BS7" s="24">
        <v>86.36</v>
      </c>
      <c r="BT7" s="24">
        <v>66.45</v>
      </c>
      <c r="BU7" s="24">
        <v>88.51</v>
      </c>
      <c r="BV7" s="24">
        <v>59.8</v>
      </c>
      <c r="BW7" s="24">
        <v>57.77</v>
      </c>
      <c r="BX7" s="24">
        <v>57.31</v>
      </c>
      <c r="BY7" s="24">
        <v>57.08</v>
      </c>
      <c r="BZ7" s="24">
        <v>56.26</v>
      </c>
      <c r="CA7" s="24">
        <v>60.65</v>
      </c>
      <c r="CB7" s="24">
        <v>208.75</v>
      </c>
      <c r="CC7" s="24">
        <v>307.04000000000002</v>
      </c>
      <c r="CD7" s="24">
        <v>235.35</v>
      </c>
      <c r="CE7" s="24">
        <v>308.44</v>
      </c>
      <c r="CF7" s="24">
        <v>230.8</v>
      </c>
      <c r="CG7" s="24">
        <v>263.76</v>
      </c>
      <c r="CH7" s="24">
        <v>274.35000000000002</v>
      </c>
      <c r="CI7" s="24">
        <v>273.52</v>
      </c>
      <c r="CJ7" s="24">
        <v>274.99</v>
      </c>
      <c r="CK7" s="24">
        <v>282.08999999999997</v>
      </c>
      <c r="CL7" s="24">
        <v>256.97000000000003</v>
      </c>
      <c r="CM7" s="24">
        <v>45.12</v>
      </c>
      <c r="CN7" s="24">
        <v>42.95</v>
      </c>
      <c r="CO7" s="24">
        <v>39.049999999999997</v>
      </c>
      <c r="CP7" s="24">
        <v>44.03</v>
      </c>
      <c r="CQ7" s="24">
        <v>43.38</v>
      </c>
      <c r="CR7" s="24">
        <v>51.75</v>
      </c>
      <c r="CS7" s="24">
        <v>50.68</v>
      </c>
      <c r="CT7" s="24">
        <v>50.14</v>
      </c>
      <c r="CU7" s="24">
        <v>54.83</v>
      </c>
      <c r="CV7" s="24">
        <v>66.53</v>
      </c>
      <c r="CW7" s="24">
        <v>61.14</v>
      </c>
      <c r="CX7" s="24">
        <v>90.78</v>
      </c>
      <c r="CY7" s="24">
        <v>92.36</v>
      </c>
      <c r="CZ7" s="24">
        <v>92.76</v>
      </c>
      <c r="DA7" s="24">
        <v>92.83</v>
      </c>
      <c r="DB7" s="24">
        <v>92.52</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0000684</cp:lastModifiedBy>
  <cp:lastPrinted>2023-01-19T01:43:03Z</cp:lastPrinted>
  <dcterms:created xsi:type="dcterms:W3CDTF">2022-12-01T01:54:56Z</dcterms:created>
  <dcterms:modified xsi:type="dcterms:W3CDTF">2023-01-19T01:45:25Z</dcterms:modified>
  <cp:category/>
</cp:coreProperties>
</file>