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79\Desktop\分析表\"/>
    </mc:Choice>
  </mc:AlternateContent>
  <workbookProtection workbookAlgorithmName="SHA-512" workbookHashValue="8B56VX5GNgjYlb7jKdgmVHLGzCHFtbbP6rZyB7VdWypXjZCVe22FQi9dclL9skbC0C1hjQ+CT2F2fNKbXcmwDQ==" workbookSaltValue="4xiEUtIfasjD5COhDDUSi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<sst xmlns="http://schemas.openxmlformats.org/spreadsheetml/2006/main" count="233" uniqueCount="116">
  <si>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</si>
  <si>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</si>
  <si>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</si>
  <si>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</si>
  <si>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</si>
  <si>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</si>
  <si>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</si>
  <si>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</si>
  <si>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</si>
  <si>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</si>
  <si>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</si>
  <si>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</si>
  <si>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</si>
  <si>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</si>
  <si>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</si>
  <si>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</si>
  <si>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</si>
  <si>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</si>
  <si>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</si>
  <si>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</si>
  <si>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</si>
  <si>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</si>
  <si>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</si>
  <si>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</si>
  <si>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</si>
  <si>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</si>
  <si>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</si>
  <si>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</si>
  <si>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</si>
  <si>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</si>
  <si>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</si>
  <si>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</si>
  <si>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</si>
  <si>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</si>
  <si>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</si>
  <si>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</si>
  <si>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</si>
  <si>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</si>
  <si>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</si>
  <si>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</si>
  <si>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</si>
  <si>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</si>
  <si>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</si>
  <si>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</si>
  <si>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</si>
  <si>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</si>
  <si>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</si>
  <si>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</si>
  <si>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</si>
  <si>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</si>
  <si>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</si>
  <si>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</si>
  <si>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</si>
  <si>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</si>
  <si>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</si>
  <si>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</si>
  <si>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</si>
  <si>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</si>
  <si>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</si>
  <si>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</si>
  <si>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</si>
  <si>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</si>
  <si>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</si>
  <si>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</si>
  <si>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</si>
  <si>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</si>
  <si>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</si>
  <si>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</si>
  <si>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</si>
  <si>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</si>
  <si>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</si>
  <si>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</si>
  <si>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</si>
  <si>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</si>
  <si>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</si>
  <si>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</si>
  <si>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</si>
  <si>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</si>
  <si>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</si>
  <si>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</si>
  <si>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</si>
  <si>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</si>
  <si>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</si>
  <si>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</si>
  <si>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</si>
  <si>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</si>
  <si>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</si>
  <si>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</si>
  <si>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</si>
  <si>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</si>
  <si>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</si>
  <si>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</si>
  <si>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</si>
  <si>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</si>
  <si>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</si>
  <si>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小国町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</si>
  <si>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</si>
  <si>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</si>
  <si>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</si>
  <si>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</si>
  <si>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</si>
  <si>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</si>
  <si>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</si>
  <si>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</si>
  <si>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</si>
  <si>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</si>
  <si>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</si>
  <si>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</si>
  <si>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</si>
  <si>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</si>
  <si>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</si>
  <si>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</si>
  <si>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</si>
  <si>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〈収益の分析〉
　収益的収支比率は施設維持管理に係る突発的な修繕の多寡により変動する。令和3年度は料金収入が増加したことに加え、委託料や工事費の削減もあり、収益的収支比率は改善された。また、料金回収率は平均を大幅に上回り、給水原価が平均値を大幅に下回っていることから、整備に係る費用回収は図られている。有収率をみても87.9％と高い収益率を維持できている。
〈企業債残高の分析〉
　平成11年度以降企業債の借入が無く、企業債残高対給水収益比率は年々低くなっているが、平成29年度および令和2年度以降にも施設更新費用の借入を行ったため、令和4年度以降から増加が見込まれる。今後も計画的な施設更新が予定されており、企業債残高は増加する見込みである。
〈施設利用率の分析〉
　計画当初の給水人口は1,720人であったが、現在の給水人口は722人と、当初計画から減少し続けており、施設利用率の著しい減少の要因と考えられる。今後は現在の給水人口に見合った規模縮小や上水道との統合を検討する必要がある。
〈経営の健全性・効率性について〉
　今後は老朽化や耐用年数を経過した設備への更新投資が見込まれるため、給水収益向上を目的とし、維持管理コストの削減等の経営努力及び料金改定の検討が必要である。</t>
    <rPh sb="43" eb="45">
      <t>レイワ</t>
    </rPh>
    <rPh sb="49" eb="51">
      <t>リョウキン</t>
    </rPh>
    <rPh sb="51" eb="53">
      <t>シュウニュウ</t>
    </rPh>
    <rPh sb="64" eb="67">
      <t>イタクリョウ</t>
    </rPh>
    <rPh sb="68" eb="71">
      <t>コウジヒ</t>
    </rPh>
    <rPh sb="72" eb="74">
      <t>サクゲン</t>
    </rPh>
    <rPh sb="78" eb="81">
      <t>シュウエキテキ</t>
    </rPh>
    <rPh sb="81" eb="83">
      <t>シュウシ</t>
    </rPh>
    <rPh sb="83" eb="85">
      <t>ヒリツ</t>
    </rPh>
    <rPh sb="86" eb="88">
      <t>カイゼン</t>
    </rPh>
    <rPh sb="170" eb="172">
      <t>イジ</t>
    </rPh>
    <rPh sb="242" eb="244">
      <t>レイワ</t>
    </rPh>
    <rPh sb="245" eb="247">
      <t>ネンド</t>
    </rPh>
    <rPh sb="247" eb="249">
      <t>イコウ</t>
    </rPh>
    <rPh sb="255" eb="257">
      <t>ヒヨウ</t>
    </rPh>
    <rPh sb="267" eb="269">
      <t>レイワ</t>
    </rPh>
    <rPh sb="270" eb="272">
      <t>ネンド</t>
    </rPh>
    <rPh sb="272" eb="274">
      <t>イコウ</t>
    </rPh>
    <rPh sb="297" eb="299">
      <t>ヨテイ</t>
    </rPh>
    <rPh sb="305" eb="308">
      <t>キギョウサイ</t>
    </rPh>
    <rPh sb="308" eb="310">
      <t>ザンダカ</t>
    </rPh>
    <rPh sb="311" eb="313">
      <t>ゾウカ</t>
    </rPh>
    <rPh sb="315" eb="317">
      <t>ミコ</t>
    </rPh>
    <rPh sb="377" eb="379">
      <t>ゲンショウ</t>
    </rPh>
    <rPh sb="380" eb="381">
      <t>ツヅ</t>
    </rPh>
    <rPh sb="489" eb="491">
      <t>ミコ</t>
    </rPh>
    <rPh sb="504" eb="506">
      <t>モクテキ</t>
    </rPh>
    <rPh sb="509" eb="511">
      <t>イジ</t>
    </rPh>
    <rPh sb="511" eb="513">
      <t>カンリ</t>
    </rPh>
    <rPh sb="517" eb="519">
      <t>サクゲン</t>
    </rPh>
    <rPh sb="519" eb="520">
      <t>トウ</t>
    </rPh>
    <rPh sb="521" eb="523">
      <t>ケイエイ</t>
    </rPh>
    <rPh sb="523" eb="525">
      <t>ドリョク</t>
    </rPh>
    <phoneticPr fontId="4"/>
  </si>
  <si>
    <t>　平成29年度以降管路更新工事は行っておらず、現在は漏水修繕や故障機器の修繕等、施設維持管理が主となっている。平均値と比較して更新ペースが遅く、管路更新率も1％に満たない。
　7つある簡易水道のうち4つで法定耐用年数を過ぎている状況を踏まえると、計画的な設備更新が必要である。</t>
    <rPh sb="9" eb="11">
      <t>カンロ</t>
    </rPh>
    <rPh sb="11" eb="13">
      <t>コウシン</t>
    </rPh>
    <rPh sb="13" eb="15">
      <t>コウジ</t>
    </rPh>
    <rPh sb="16" eb="17">
      <t>オコナ</t>
    </rPh>
    <rPh sb="23" eb="25">
      <t>ゲンザイ</t>
    </rPh>
    <rPh sb="26" eb="28">
      <t>ロウスイ</t>
    </rPh>
    <rPh sb="28" eb="30">
      <t>シュウゼン</t>
    </rPh>
    <rPh sb="31" eb="33">
      <t>コショウ</t>
    </rPh>
    <rPh sb="33" eb="35">
      <t>キキ</t>
    </rPh>
    <rPh sb="36" eb="38">
      <t>シュウゼン</t>
    </rPh>
    <rPh sb="38" eb="39">
      <t>トウ</t>
    </rPh>
    <rPh sb="40" eb="42">
      <t>シセツ</t>
    </rPh>
    <rPh sb="42" eb="44">
      <t>イジ</t>
    </rPh>
    <rPh sb="44" eb="46">
      <t>カンリ</t>
    </rPh>
    <rPh sb="47" eb="48">
      <t>シュ</t>
    </rPh>
    <phoneticPr fontId="4"/>
  </si>
  <si>
    <t>　現在の経営は、現状維持という面では健全・効率的な経営といえるが、将来的な老朽化を考慮すれば、法定耐用年数を超えたものを更新していくため計画的に更新投資していく必要がある。しかしながら、近年給水区域内の人口が減少傾向であり、大幅な料金収入の増加は見込めないため、維持管理コストの削減に一層取り組む必要がある。同時にこれまで取り組んできた未収金対策、料金改定の検討も進めていく。
　また、令和5年度より公営企業会計に移行することで、経営・財政状況を的確に把握し、長期にわたり持続可能な事業展開を目指す。</t>
    <rPh sb="93" eb="95">
      <t>キンネン</t>
    </rPh>
    <rPh sb="95" eb="97">
      <t>キュウスイ</t>
    </rPh>
    <rPh sb="97" eb="100">
      <t>クイキナイ</t>
    </rPh>
    <rPh sb="101" eb="103">
      <t>ジンコウ</t>
    </rPh>
    <rPh sb="104" eb="106">
      <t>ゲンショウ</t>
    </rPh>
    <rPh sb="106" eb="108">
      <t>ケイコウ</t>
    </rPh>
    <rPh sb="112" eb="114">
      <t>オオハバ</t>
    </rPh>
    <rPh sb="115" eb="117">
      <t>リョウキン</t>
    </rPh>
    <rPh sb="117" eb="119">
      <t>シュウニュウ</t>
    </rPh>
    <rPh sb="120" eb="122">
      <t>ゾウカ</t>
    </rPh>
    <rPh sb="123" eb="125">
      <t>ミコ</t>
    </rPh>
    <rPh sb="131" eb="133">
      <t>イジ</t>
    </rPh>
    <rPh sb="133" eb="135">
      <t>カンリ</t>
    </rPh>
    <rPh sb="139" eb="141">
      <t>サクゲン</t>
    </rPh>
    <rPh sb="142" eb="144">
      <t>イッソウ</t>
    </rPh>
    <rPh sb="144" eb="145">
      <t>ト</t>
    </rPh>
    <rPh sb="146" eb="147">
      <t>ク</t>
    </rPh>
    <rPh sb="148" eb="150">
      <t>ヒツヨウ</t>
    </rPh>
    <rPh sb="154" eb="156">
      <t>ドウジ</t>
    </rPh>
    <rPh sb="161" eb="162">
      <t>ト</t>
    </rPh>
    <rPh sb="163" eb="164">
      <t>ク</t>
    </rPh>
    <rPh sb="182" eb="18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</si>
</sst>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0.59</c:v>
                </c:pt>
                <c:pt idx="1">
                  <c:v>0</c:v>
                </c:pt>
                <c:pt idx="2">
                  <c:v>0</c:v>
                </c:pt>
                <c:pt idx="3">
                  <c:v>0</c:v>
                </c:pt>
                <c:pt idx="4">
                  <c:v>0</c:v>
                </c:pt>
              </c:numCache>
            </c:numRef>
          </c:val>
          <c:extLst>
            <c:ext xmlns:c16="http://schemas.microsoft.com/office/drawing/2014/chart" uri="{C3380CC4-5D6E-409C-BE32-E72D297353CC}">
              <c16:uniqueId val="{00000000-F9A7-4851-BDC0-F41E6369526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F9A7-4851-BDC0-F41E6369526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50.82</c:v>
                </c:pt>
                <c:pt idx="1">
                  <c:v>55.3</c:v>
                </c:pt>
                <c:pt idx="2">
                  <c:v>50.31</c:v>
                </c:pt>
                <c:pt idx="3">
                  <c:v>51.32</c:v>
                </c:pt>
                <c:pt idx="4">
                  <c:v>53.01</c:v>
                </c:pt>
              </c:numCache>
            </c:numRef>
          </c:val>
          <c:extLst>
            <c:ext xmlns:c16="http://schemas.microsoft.com/office/drawing/2014/chart" uri="{C3380CC4-5D6E-409C-BE32-E72D297353CC}">
              <c16:uniqueId val="{00000000-0031-42D9-B05F-9DE30081181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0031-42D9-B05F-9DE30081181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86.86</c:v>
                </c:pt>
                <c:pt idx="1">
                  <c:v>86.19</c:v>
                </c:pt>
                <c:pt idx="2">
                  <c:v>85.43</c:v>
                </c:pt>
                <c:pt idx="3">
                  <c:v>85.57</c:v>
                </c:pt>
                <c:pt idx="4">
                  <c:v>87.9</c:v>
                </c:pt>
              </c:numCache>
            </c:numRef>
          </c:val>
          <c:extLst>
            <c:ext xmlns:c16="http://schemas.microsoft.com/office/drawing/2014/chart" uri="{C3380CC4-5D6E-409C-BE32-E72D297353CC}">
              <c16:uniqueId val="{00000000-AA37-4B58-8624-7381DA8FBE1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AA37-4B58-8624-7381DA8FBE1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87.07</c:v>
                </c:pt>
                <c:pt idx="1">
                  <c:v>79.349999999999994</c:v>
                </c:pt>
                <c:pt idx="2">
                  <c:v>85.4</c:v>
                </c:pt>
                <c:pt idx="3">
                  <c:v>72.61</c:v>
                </c:pt>
                <c:pt idx="4">
                  <c:v>78.86</c:v>
                </c:pt>
              </c:numCache>
            </c:numRef>
          </c:val>
          <c:extLst>
            <c:ext xmlns:c16="http://schemas.microsoft.com/office/drawing/2014/chart" uri="{C3380CC4-5D6E-409C-BE32-E72D297353CC}">
              <c16:uniqueId val="{00000000-1006-4BA7-85D9-36A84A6A038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1006-4BA7-85D9-36A84A6A038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D-4382-850E-0F8F6A44084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D-4382-850E-0F8F6A44084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ED-485F-B5D1-DDF28B5EC32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ED-485F-B5D1-DDF28B5EC32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8-4169-B950-EA3816B8D8C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8-4169-B950-EA3816B8D8C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6E-4661-B76E-3477DCA5E34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6E-4661-B76E-3477DCA5E34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900.07</c:v>
                </c:pt>
                <c:pt idx="1">
                  <c:v>769.29</c:v>
                </c:pt>
                <c:pt idx="2">
                  <c:v>721.22</c:v>
                </c:pt>
                <c:pt idx="3">
                  <c:v>715.24</c:v>
                </c:pt>
                <c:pt idx="4">
                  <c:v>742</c:v>
                </c:pt>
              </c:numCache>
            </c:numRef>
          </c:val>
          <c:extLst>
            <c:ext xmlns:c16="http://schemas.microsoft.com/office/drawing/2014/chart" uri="{C3380CC4-5D6E-409C-BE32-E72D297353CC}">
              <c16:uniqueId val="{00000000-7B3A-4048-80E3-46A4B79D090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7B3A-4048-80E3-46A4B79D090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74.430000000000007</c:v>
                </c:pt>
                <c:pt idx="1">
                  <c:v>69.260000000000005</c:v>
                </c:pt>
                <c:pt idx="2">
                  <c:v>75.02</c:v>
                </c:pt>
                <c:pt idx="3">
                  <c:v>64.83</c:v>
                </c:pt>
                <c:pt idx="4">
                  <c:v>68.319999999999993</c:v>
                </c:pt>
              </c:numCache>
            </c:numRef>
          </c:val>
          <c:extLst>
            <c:ext xmlns:c16="http://schemas.microsoft.com/office/drawing/2014/chart" uri="{C3380CC4-5D6E-409C-BE32-E72D297353CC}">
              <c16:uniqueId val="{00000000-5888-42EA-B55E-56C307A0674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5888-42EA-B55E-56C307A0674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198.86</c:v>
                </c:pt>
                <c:pt idx="1">
                  <c:v>214.29</c:v>
                </c:pt>
                <c:pt idx="2">
                  <c:v>214.11</c:v>
                </c:pt>
                <c:pt idx="3">
                  <c:v>249.87</c:v>
                </c:pt>
                <c:pt idx="4">
                  <c:v>226.36</c:v>
                </c:pt>
              </c:numCache>
            </c:numRef>
          </c:val>
          <c:extLst>
            <c:ext xmlns:c16="http://schemas.microsoft.com/office/drawing/2014/chart" uri="{C3380CC4-5D6E-409C-BE32-E72D297353CC}">
              <c16:uniqueId val="{00000000-97A3-4D86-9FFC-A453D7C5006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97A3-4D86-9FFC-A453D7C5006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K78" sqref="BK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山形県　小国町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D4</v>
      </c>
      <c r="X8" s="71"/>
      <c r="Y8" s="71"/>
      <c r="Z8" s="71"/>
      <c r="AA8" s="71"/>
      <c r="AB8" s="71"/>
      <c r="AC8" s="71"/>
      <c r="AD8" s="71" t="str">
        <f>データ!$M$6</f>
        <v>非設置</v>
      </c>
      <c r="AE8" s="71"/>
      <c r="AF8" s="71"/>
      <c r="AG8" s="71"/>
      <c r="AH8" s="71"/>
      <c r="AI8" s="71"/>
      <c r="AJ8" s="71"/>
      <c r="AK8" s="2"/>
      <c r="AL8" s="66">
        <f>データ!$R$6</f>
        <v>7085</v>
      </c>
      <c r="AM8" s="66"/>
      <c r="AN8" s="66"/>
      <c r="AO8" s="66"/>
      <c r="AP8" s="66"/>
      <c r="AQ8" s="66"/>
      <c r="AR8" s="66"/>
      <c r="AS8" s="66"/>
      <c r="AT8" s="36">
        <f>データ!$S$6</f>
        <v>737.56</v>
      </c>
      <c r="AU8" s="36"/>
      <c r="AV8" s="36"/>
      <c r="AW8" s="36"/>
      <c r="AX8" s="36"/>
      <c r="AY8" s="36"/>
      <c r="AZ8" s="36"/>
      <c r="BA8" s="36"/>
      <c r="BB8" s="36">
        <f>データ!$T$6</f>
        <v>9.61</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10.31</v>
      </c>
      <c r="Q10" s="36"/>
      <c r="R10" s="36"/>
      <c r="S10" s="36"/>
      <c r="T10" s="36"/>
      <c r="U10" s="36"/>
      <c r="V10" s="36"/>
      <c r="W10" s="66">
        <f>データ!$Q$6</f>
        <v>3388</v>
      </c>
      <c r="X10" s="66"/>
      <c r="Y10" s="66"/>
      <c r="Z10" s="66"/>
      <c r="AA10" s="66"/>
      <c r="AB10" s="66"/>
      <c r="AC10" s="66"/>
      <c r="AD10" s="2"/>
      <c r="AE10" s="2"/>
      <c r="AF10" s="2"/>
      <c r="AG10" s="2"/>
      <c r="AH10" s="2"/>
      <c r="AI10" s="2"/>
      <c r="AJ10" s="2"/>
      <c r="AK10" s="2"/>
      <c r="AL10" s="66">
        <f>データ!$U$6</f>
        <v>722</v>
      </c>
      <c r="AM10" s="66"/>
      <c r="AN10" s="66"/>
      <c r="AO10" s="66"/>
      <c r="AP10" s="66"/>
      <c r="AQ10" s="66"/>
      <c r="AR10" s="66"/>
      <c r="AS10" s="66"/>
      <c r="AT10" s="36">
        <f>データ!$V$6</f>
        <v>1.8</v>
      </c>
      <c r="AU10" s="36"/>
      <c r="AV10" s="36"/>
      <c r="AW10" s="36"/>
      <c r="AX10" s="36"/>
      <c r="AY10" s="36"/>
      <c r="AZ10" s="36"/>
      <c r="BA10" s="36"/>
      <c r="BB10" s="36">
        <f>データ!$W$6</f>
        <v>401.11</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113</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115</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wGpcOtOhMBrtSMuLVzXduDe+Bg9Ro5OWi3e+klAKg/A4E8pGHtBBOKjNGqyfjuM98PKNG+zSMLg7LxyR98y4ww==" saltValue="w+iz2W6VrlTfFIVPh7cKc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64017</v>
      </c>
      <c r="D6" s="20">
        <f t="shared" si="3"/>
        <v>47</v>
      </c>
      <c r="E6" s="20">
        <f t="shared" si="3"/>
        <v>1</v>
      </c>
      <c r="F6" s="20">
        <f t="shared" si="3"/>
        <v>0</v>
      </c>
      <c r="G6" s="20">
        <f t="shared" si="3"/>
        <v>0</v>
      </c>
      <c r="H6" s="20" t="str">
        <f t="shared" si="3"/>
        <v>山形県　小国町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10.31</v>
      </c>
      <c r="Q6" s="21">
        <f t="shared" si="3"/>
        <v>3388</v>
      </c>
      <c r="R6" s="21">
        <f t="shared" si="3"/>
        <v>7085</v>
      </c>
      <c r="S6" s="21">
        <f t="shared" si="3"/>
        <v>737.56</v>
      </c>
      <c r="T6" s="21">
        <f t="shared" si="3"/>
        <v>9.61</v>
      </c>
      <c r="U6" s="21">
        <f t="shared" si="3"/>
        <v>722</v>
      </c>
      <c r="V6" s="21">
        <f t="shared" si="3"/>
        <v>1.8</v>
      </c>
      <c r="W6" s="21">
        <f t="shared" si="3"/>
        <v>401.11</v>
      </c>
      <c r="X6" s="22">
        <f>IF(X7="",NA(),X7)</f>
        <v>87.07</v>
      </c>
      <c r="Y6" s="22">
        <f t="shared" ref="Y6:AG6" si="4">IF(Y7="",NA(),Y7)</f>
        <v>79.349999999999994</v>
      </c>
      <c r="Z6" s="22">
        <f t="shared" si="4"/>
        <v>85.4</v>
      </c>
      <c r="AA6" s="22">
        <f t="shared" si="4"/>
        <v>72.61</v>
      </c>
      <c r="AB6" s="22">
        <f t="shared" si="4"/>
        <v>78.86</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900.07</v>
      </c>
      <c r="BF6" s="22">
        <f t="shared" ref="BF6:BN6" si="7">IF(BF7="",NA(),BF7)</f>
        <v>769.29</v>
      </c>
      <c r="BG6" s="22">
        <f t="shared" si="7"/>
        <v>721.22</v>
      </c>
      <c r="BH6" s="22">
        <f t="shared" si="7"/>
        <v>715.24</v>
      </c>
      <c r="BI6" s="22">
        <f t="shared" si="7"/>
        <v>742</v>
      </c>
      <c r="BJ6" s="22">
        <f t="shared" si="7"/>
        <v>1302.33</v>
      </c>
      <c r="BK6" s="22">
        <f t="shared" si="7"/>
        <v>1274.21</v>
      </c>
      <c r="BL6" s="22">
        <f t="shared" si="7"/>
        <v>1183.92</v>
      </c>
      <c r="BM6" s="22">
        <f t="shared" si="7"/>
        <v>1128.72</v>
      </c>
      <c r="BN6" s="22">
        <f t="shared" si="7"/>
        <v>1125.25</v>
      </c>
      <c r="BO6" s="21" t="str">
        <f>IF(BO7="","",IF(BO7="-","【-】","【"&amp;SUBSTITUTE(TEXT(BO7,"#,##0.00"),"-","△")&amp;"】"))</f>
        <v>【940.88】</v>
      </c>
      <c r="BP6" s="22">
        <f>IF(BP7="",NA(),BP7)</f>
        <v>74.430000000000007</v>
      </c>
      <c r="BQ6" s="22">
        <f t="shared" ref="BQ6:BY6" si="8">IF(BQ7="",NA(),BQ7)</f>
        <v>69.260000000000005</v>
      </c>
      <c r="BR6" s="22">
        <f t="shared" si="8"/>
        <v>75.02</v>
      </c>
      <c r="BS6" s="22">
        <f t="shared" si="8"/>
        <v>64.83</v>
      </c>
      <c r="BT6" s="22">
        <f t="shared" si="8"/>
        <v>68.319999999999993</v>
      </c>
      <c r="BU6" s="22">
        <f t="shared" si="8"/>
        <v>40.89</v>
      </c>
      <c r="BV6" s="22">
        <f t="shared" si="8"/>
        <v>41.25</v>
      </c>
      <c r="BW6" s="22">
        <f t="shared" si="8"/>
        <v>42.5</v>
      </c>
      <c r="BX6" s="22">
        <f t="shared" si="8"/>
        <v>41.84</v>
      </c>
      <c r="BY6" s="22">
        <f t="shared" si="8"/>
        <v>41.44</v>
      </c>
      <c r="BZ6" s="21" t="str">
        <f>IF(BZ7="","",IF(BZ7="-","【-】","【"&amp;SUBSTITUTE(TEXT(BZ7,"#,##0.00"),"-","△")&amp;"】"))</f>
        <v>【54.59】</v>
      </c>
      <c r="CA6" s="22">
        <f>IF(CA7="",NA(),CA7)</f>
        <v>198.86</v>
      </c>
      <c r="CB6" s="22">
        <f t="shared" ref="CB6:CJ6" si="9">IF(CB7="",NA(),CB7)</f>
        <v>214.29</v>
      </c>
      <c r="CC6" s="22">
        <f t="shared" si="9"/>
        <v>214.11</v>
      </c>
      <c r="CD6" s="22">
        <f t="shared" si="9"/>
        <v>249.87</v>
      </c>
      <c r="CE6" s="22">
        <f t="shared" si="9"/>
        <v>226.36</v>
      </c>
      <c r="CF6" s="22">
        <f t="shared" si="9"/>
        <v>383.2</v>
      </c>
      <c r="CG6" s="22">
        <f t="shared" si="9"/>
        <v>383.25</v>
      </c>
      <c r="CH6" s="22">
        <f t="shared" si="9"/>
        <v>377.72</v>
      </c>
      <c r="CI6" s="22">
        <f t="shared" si="9"/>
        <v>390.47</v>
      </c>
      <c r="CJ6" s="22">
        <f t="shared" si="9"/>
        <v>403.61</v>
      </c>
      <c r="CK6" s="21" t="str">
        <f>IF(CK7="","",IF(CK7="-","【-】","【"&amp;SUBSTITUTE(TEXT(CK7,"#,##0.00"),"-","△")&amp;"】"))</f>
        <v>【301.20】</v>
      </c>
      <c r="CL6" s="22">
        <f>IF(CL7="",NA(),CL7)</f>
        <v>50.82</v>
      </c>
      <c r="CM6" s="22">
        <f t="shared" ref="CM6:CU6" si="10">IF(CM7="",NA(),CM7)</f>
        <v>55.3</v>
      </c>
      <c r="CN6" s="22">
        <f t="shared" si="10"/>
        <v>50.31</v>
      </c>
      <c r="CO6" s="22">
        <f t="shared" si="10"/>
        <v>51.32</v>
      </c>
      <c r="CP6" s="22">
        <f t="shared" si="10"/>
        <v>53.01</v>
      </c>
      <c r="CQ6" s="22">
        <f t="shared" si="10"/>
        <v>47.95</v>
      </c>
      <c r="CR6" s="22">
        <f t="shared" si="10"/>
        <v>48.26</v>
      </c>
      <c r="CS6" s="22">
        <f t="shared" si="10"/>
        <v>48.01</v>
      </c>
      <c r="CT6" s="22">
        <f t="shared" si="10"/>
        <v>49.08</v>
      </c>
      <c r="CU6" s="22">
        <f t="shared" si="10"/>
        <v>51.46</v>
      </c>
      <c r="CV6" s="21" t="str">
        <f>IF(CV7="","",IF(CV7="-","【-】","【"&amp;SUBSTITUTE(TEXT(CV7,"#,##0.00"),"-","△")&amp;"】"))</f>
        <v>【56.42】</v>
      </c>
      <c r="CW6" s="22">
        <f>IF(CW7="",NA(),CW7)</f>
        <v>86.86</v>
      </c>
      <c r="CX6" s="22">
        <f t="shared" ref="CX6:DF6" si="11">IF(CX7="",NA(),CX7)</f>
        <v>86.19</v>
      </c>
      <c r="CY6" s="22">
        <f t="shared" si="11"/>
        <v>85.43</v>
      </c>
      <c r="CZ6" s="22">
        <f t="shared" si="11"/>
        <v>85.57</v>
      </c>
      <c r="DA6" s="22">
        <f t="shared" si="11"/>
        <v>87.9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0.59</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64017</v>
      </c>
      <c r="D7" s="24">
        <v>47</v>
      </c>
      <c r="E7" s="24">
        <v>1</v>
      </c>
      <c r="F7" s="24">
        <v>0</v>
      </c>
      <c r="G7" s="24">
        <v>0</v>
      </c>
      <c r="H7" s="24" t="s">
        <v>95</v>
      </c>
      <c r="I7" s="24" t="s">
        <v>96</v>
      </c>
      <c r="J7" s="24" t="s">
        <v>97</v>
      </c>
      <c r="K7" s="24" t="s">
        <v>98</v>
      </c>
      <c r="L7" s="24" t="s">
        <v>99</v>
      </c>
      <c r="M7" s="24" t="s">
        <v>100</v>
      </c>
      <c r="N7" s="25" t="s">
        <v>101</v>
      </c>
      <c r="O7" s="25" t="s">
        <v>102</v>
      </c>
      <c r="P7" s="25">
        <v>10.31</v>
      </c>
      <c r="Q7" s="25">
        <v>3388</v>
      </c>
      <c r="R7" s="25">
        <v>7085</v>
      </c>
      <c r="S7" s="25">
        <v>737.56</v>
      </c>
      <c r="T7" s="25">
        <v>9.61</v>
      </c>
      <c r="U7" s="25">
        <v>722</v>
      </c>
      <c r="V7" s="25">
        <v>1.8</v>
      </c>
      <c r="W7" s="25">
        <v>401.11</v>
      </c>
      <c r="X7" s="25">
        <v>87.07</v>
      </c>
      <c r="Y7" s="25">
        <v>79.349999999999994</v>
      </c>
      <c r="Z7" s="25">
        <v>85.4</v>
      </c>
      <c r="AA7" s="25">
        <v>72.61</v>
      </c>
      <c r="AB7" s="25">
        <v>78.86</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900.07</v>
      </c>
      <c r="BF7" s="25">
        <v>769.29</v>
      </c>
      <c r="BG7" s="25">
        <v>721.22</v>
      </c>
      <c r="BH7" s="25">
        <v>715.24</v>
      </c>
      <c r="BI7" s="25">
        <v>742</v>
      </c>
      <c r="BJ7" s="25">
        <v>1302.33</v>
      </c>
      <c r="BK7" s="25">
        <v>1274.21</v>
      </c>
      <c r="BL7" s="25">
        <v>1183.92</v>
      </c>
      <c r="BM7" s="25">
        <v>1128.72</v>
      </c>
      <c r="BN7" s="25">
        <v>1125.25</v>
      </c>
      <c r="BO7" s="25">
        <v>940.88</v>
      </c>
      <c r="BP7" s="25">
        <v>74.430000000000007</v>
      </c>
      <c r="BQ7" s="25">
        <v>69.260000000000005</v>
      </c>
      <c r="BR7" s="25">
        <v>75.02</v>
      </c>
      <c r="BS7" s="25">
        <v>64.83</v>
      </c>
      <c r="BT7" s="25">
        <v>68.319999999999993</v>
      </c>
      <c r="BU7" s="25">
        <v>40.89</v>
      </c>
      <c r="BV7" s="25">
        <v>41.25</v>
      </c>
      <c r="BW7" s="25">
        <v>42.5</v>
      </c>
      <c r="BX7" s="25">
        <v>41.84</v>
      </c>
      <c r="BY7" s="25">
        <v>41.44</v>
      </c>
      <c r="BZ7" s="25">
        <v>54.59</v>
      </c>
      <c r="CA7" s="25">
        <v>198.86</v>
      </c>
      <c r="CB7" s="25">
        <v>214.29</v>
      </c>
      <c r="CC7" s="25">
        <v>214.11</v>
      </c>
      <c r="CD7" s="25">
        <v>249.87</v>
      </c>
      <c r="CE7" s="25">
        <v>226.36</v>
      </c>
      <c r="CF7" s="25">
        <v>383.2</v>
      </c>
      <c r="CG7" s="25">
        <v>383.25</v>
      </c>
      <c r="CH7" s="25">
        <v>377.72</v>
      </c>
      <c r="CI7" s="25">
        <v>390.47</v>
      </c>
      <c r="CJ7" s="25">
        <v>403.61</v>
      </c>
      <c r="CK7" s="25">
        <v>301.2</v>
      </c>
      <c r="CL7" s="25">
        <v>50.82</v>
      </c>
      <c r="CM7" s="25">
        <v>55.3</v>
      </c>
      <c r="CN7" s="25">
        <v>50.31</v>
      </c>
      <c r="CO7" s="25">
        <v>51.32</v>
      </c>
      <c r="CP7" s="25">
        <v>53.01</v>
      </c>
      <c r="CQ7" s="25">
        <v>47.95</v>
      </c>
      <c r="CR7" s="25">
        <v>48.26</v>
      </c>
      <c r="CS7" s="25">
        <v>48.01</v>
      </c>
      <c r="CT7" s="25">
        <v>49.08</v>
      </c>
      <c r="CU7" s="25">
        <v>51.46</v>
      </c>
      <c r="CV7" s="25">
        <v>56.42</v>
      </c>
      <c r="CW7" s="25">
        <v>86.86</v>
      </c>
      <c r="CX7" s="25">
        <v>86.19</v>
      </c>
      <c r="CY7" s="25">
        <v>85.43</v>
      </c>
      <c r="CZ7" s="25">
        <v>85.57</v>
      </c>
      <c r="DA7" s="25">
        <v>87.9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0.59</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579_小国町　今</cp:lastModifiedBy>
  <cp:lastPrinted>2023-01-17T07:46:29Z</cp:lastPrinted>
  <dcterms:created xsi:type="dcterms:W3CDTF">2022-12-01T01:09:11Z</dcterms:created>
  <dcterms:modified xsi:type="dcterms:W3CDTF">2023-01-17T07:56:50Z</dcterms:modified>
  <cp:category/>
</cp:coreProperties>
</file>