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79\Desktop\R4_経営比較分析表（R3決算）\"/>
    </mc:Choice>
  </mc:AlternateContent>
  <workbookProtection workbookAlgorithmName="SHA-512" workbookHashValue="en8cfbP/WQ5iGFuvbJtkou/BI98VY0y0aMTipuqXkxJ/GxxhMFPBljue8A50vP1Tr5IiaSRoN9oCeapwslJ+TA==" workbookSaltValue="X/9EBr1WlGrRsucsw0RX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<sst xmlns="http://schemas.openxmlformats.org/spreadsheetml/2006/main" count="228" uniqueCount="113">
  <si>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</si>
  <si>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</si>
  <si>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</si>
  <si>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</si>
  <si>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</si>
  <si>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</si>
  <si>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</si>
  <si>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</si>
  <si>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</si>
  <si>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</si>
  <si>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</si>
  <si>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</si>
  <si>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</si>
  <si>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</si>
  <si>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</si>
  <si>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</si>
  <si>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</si>
  <si>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</si>
  <si>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</si>
  <si>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</si>
  <si>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</si>
  <si>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</si>
  <si>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</si>
  <si>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</si>
  <si>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</si>
  <si>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</si>
  <si>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</si>
  <si>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</si>
  <si>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</si>
  <si>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</si>
  <si>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</si>
  <si>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</si>
  <si>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</si>
  <si>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</si>
  <si>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</si>
  <si>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</si>
  <si>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</si>
  <si>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</si>
  <si>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</si>
  <si>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</si>
  <si>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</si>
  <si>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</si>
  <si>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</si>
  <si>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</si>
  <si>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</si>
  <si>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</si>
  <si>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</si>
  <si>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</si>
  <si>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</si>
  <si>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</si>
  <si>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</si>
  <si>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</si>
  <si>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</si>
  <si>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</si>
  <si>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</si>
  <si>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</si>
  <si>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</si>
  <si>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</si>
  <si>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</si>
  <si>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</si>
  <si>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</si>
  <si>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</si>
  <si>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</si>
  <si>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</si>
  <si>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</si>
  <si>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</si>
  <si>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</si>
  <si>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</si>
  <si>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</si>
  <si>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</si>
  <si>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</si>
  <si>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</si>
  <si>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</si>
  <si>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</si>
  <si>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</si>
  <si>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</si>
  <si>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</si>
  <si>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</si>
  <si>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</si>
  <si>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</si>
  <si>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</si>
  <si>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</si>
  <si>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</si>
  <si>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</si>
  <si>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</si>
  <si>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</si>
  <si>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</si>
  <si>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</si>
  <si>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</si>
  <si>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</si>
  <si>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</si>
  <si>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</si>
  <si>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</si>
  <si>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</si>
  <si>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</si>
  <si>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</si>
  <si>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</si>
  <si>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</si>
  <si>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</si>
  <si>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</si>
  <si>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</si>
  <si>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</si>
  <si>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</si>
  <si>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</si>
  <si>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</si>
  <si>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</si>
  <si>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</si>
  <si>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</si>
  <si>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</si>
  <si>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</si>
  <si>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（収益の分析）
　経常収支比率は減価償却費の増加もあり平均値を下回っており、令和元年度決算からやや減少傾向となっている。料金回収率も前年よりやや減少しており、今後より一層の経営努力が求められる。漏水調査と老朽配管の更新を進めてきたが、令和3年度にまた低下しているため、計画的な管路更新が求められる。
（企業債残高）
　現在稼働している針生水源池等への設備投資により、企業債残高が大きく平均値を上回っている。数年中に大きな設備投資はないが、老朽施設の改修経費と企業債償還の財源に充てるため、料金改定による給水収益の確保が求められる。
（施設利用率分析）
　給水人口はやや減少しているが、施設利用率は継続して平均値を上回って推移しており、現状の設備を有効に活用できている。
（経営の健全化、効率性の分析）
　累積欠損金はないが、設備投資や改修経費等により給水原価が増加傾向にある。合わせて、企業債残高も増加していることから、安定給水と安定経営を維持するためには、料金改定を検討しながら、更に効率的な経営を追求していかなければならない。</t>
    <rPh sb="49" eb="53">
      <t>ゲンショウケイコウ</t>
    </rPh>
    <rPh sb="72" eb="74">
      <t>ゲンショウ</t>
    </rPh>
    <rPh sb="117" eb="119">
      <t>レイワ</t>
    </rPh>
    <rPh sb="120" eb="122">
      <t>ネンド</t>
    </rPh>
    <rPh sb="125" eb="127">
      <t>テイカ</t>
    </rPh>
    <rPh sb="134" eb="137">
      <t>ケイカクテキ</t>
    </rPh>
    <rPh sb="138" eb="142">
      <t>カンロコウシン</t>
    </rPh>
    <rPh sb="143" eb="144">
      <t>モト</t>
    </rPh>
    <rPh sb="160" eb="162">
      <t>ゲンザイ</t>
    </rPh>
    <rPh sb="162" eb="164">
      <t>カドウ</t>
    </rPh>
    <rPh sb="168" eb="170">
      <t>ハリュウ</t>
    </rPh>
    <rPh sb="173" eb="174">
      <t>トウ</t>
    </rPh>
    <rPh sb="204" eb="207">
      <t>スウネンチュウ</t>
    </rPh>
    <rPh sb="208" eb="209">
      <t>オオ</t>
    </rPh>
    <rPh sb="220" eb="224">
      <t>ロウキュウシセツ</t>
    </rPh>
    <rPh sb="225" eb="229">
      <t>カイシュウケイヒ</t>
    </rPh>
    <rPh sb="236" eb="238">
      <t>ザイゲン</t>
    </rPh>
    <rPh sb="239" eb="240">
      <t>ア</t>
    </rPh>
    <rPh sb="260" eb="261">
      <t>モト</t>
    </rPh>
    <rPh sb="370" eb="374">
      <t>カイシュウケイヒ</t>
    </rPh>
    <rPh sb="374" eb="375">
      <t>トウ</t>
    </rPh>
    <rPh sb="383" eb="387">
      <t>ゾウカケイコウ</t>
    </rPh>
    <phoneticPr fontId="4"/>
  </si>
  <si>
    <t>　管路更新よりも新水源池及び配水池等の整備を優先してきたため、老朽化した管路の更新が進んでおらず、管路経年化率が平均値を大きく越えていることが課題となっている。令和４年度にアセットマネジメントを策定することから、計画的かつ効率的な管路更新を実施し、有収率の工場も目指しながら、ランニングコストの削減を目指す。</t>
    <rPh sb="17" eb="18">
      <t>トウ</t>
    </rPh>
    <rPh sb="80" eb="82">
      <t>レイワ</t>
    </rPh>
    <rPh sb="83" eb="85">
      <t>ネンド</t>
    </rPh>
    <rPh sb="97" eb="99">
      <t>サクテイ</t>
    </rPh>
    <rPh sb="124" eb="127">
      <t>ユウシュウリツ</t>
    </rPh>
    <rPh sb="128" eb="130">
      <t>コウジョウ</t>
    </rPh>
    <rPh sb="131" eb="133">
      <t>メザ</t>
    </rPh>
    <rPh sb="147" eb="149">
      <t>サクゲン</t>
    </rPh>
    <rPh sb="150" eb="152">
      <t>メザ</t>
    </rPh>
    <phoneticPr fontId="4"/>
  </si>
  <si>
    <t>　新水源池等完成前の平成29年度までは健全的な経営だったが、設備投資に伴う企業債残高及び減価償却費の増加が顕著となり、経営へ大きな影響を与えている。
　３期連続で決算にて純損失を計上しているため、経常経費の削減と未収金対策を含めた給水収益の確保を合せて推進していく必要がある。前回の料金改定が平成３０年度であり、５年が経過しようとしていることから、アセットマネジメントを基に、料金改定の協議を進めることが急務となっている。</t>
    <rPh sb="77" eb="80">
      <t>キレンゾク</t>
    </rPh>
    <rPh sb="81" eb="83">
      <t>ケッサン</t>
    </rPh>
    <rPh sb="85" eb="88">
      <t>ジュンソンシツ</t>
    </rPh>
    <rPh sb="89" eb="91">
      <t>ケイジョウ</t>
    </rPh>
    <rPh sb="98" eb="102">
      <t>ケイジョウケイヒ</t>
    </rPh>
    <rPh sb="103" eb="105">
      <t>サクゲン</t>
    </rPh>
    <rPh sb="106" eb="111">
      <t>ミシュウキンタイサク</t>
    </rPh>
    <rPh sb="112" eb="113">
      <t>フク</t>
    </rPh>
    <rPh sb="115" eb="119">
      <t>キュウスイシュウエキ</t>
    </rPh>
    <rPh sb="120" eb="122">
      <t>カクホ</t>
    </rPh>
    <rPh sb="123" eb="124">
      <t>アワ</t>
    </rPh>
    <rPh sb="126" eb="128">
      <t>スイシン</t>
    </rPh>
    <rPh sb="132" eb="134">
      <t>ヒツヨウ</t>
    </rPh>
    <rPh sb="138" eb="140">
      <t>ゼンカイ</t>
    </rPh>
    <rPh sb="141" eb="145">
      <t>リョウキンカイテイ</t>
    </rPh>
    <rPh sb="146" eb="148">
      <t>ヘイセイ</t>
    </rPh>
    <rPh sb="150" eb="152">
      <t>ネンド</t>
    </rPh>
    <rPh sb="157" eb="158">
      <t>ネン</t>
    </rPh>
    <rPh sb="159" eb="161">
      <t>ケイカ</t>
    </rPh>
    <rPh sb="185" eb="186">
      <t>モト</t>
    </rPh>
    <rPh sb="188" eb="192">
      <t>リョウキンカイテイ</t>
    </rPh>
    <rPh sb="193" eb="195">
      <t>キョウギ</t>
    </rPh>
    <rPh sb="196" eb="197">
      <t>スス</t>
    </rPh>
    <rPh sb="202" eb="204">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</si>
</sst>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0.33</c:v>
                </c:pt>
              </c:numCache>
            </c:numRef>
          </c:val>
          <c:extLst>
            <c:ext xmlns:c16="http://schemas.microsoft.com/office/drawing/2014/chart" uri="{C3380CC4-5D6E-409C-BE32-E72D297353CC}">
              <c16:uniqueId val="{00000000-E290-4AAE-88B7-946DCF443A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E290-4AAE-88B7-946DCF443A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67.42</c:v>
                </c:pt>
                <c:pt idx="1">
                  <c:v>70.260000000000005</c:v>
                </c:pt>
                <c:pt idx="2">
                  <c:v>70.69</c:v>
                </c:pt>
                <c:pt idx="3">
                  <c:v>67.94</c:v>
                </c:pt>
                <c:pt idx="4">
                  <c:v>68.36</c:v>
                </c:pt>
              </c:numCache>
            </c:numRef>
          </c:val>
          <c:extLst>
            <c:ext xmlns:c16="http://schemas.microsoft.com/office/drawing/2014/chart" uri="{C3380CC4-5D6E-409C-BE32-E72D297353CC}">
              <c16:uniqueId val="{00000000-C626-427E-AD8A-2EA1570758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C626-427E-AD8A-2EA1570758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70.900000000000006</c:v>
                </c:pt>
                <c:pt idx="1">
                  <c:v>67.010000000000005</c:v>
                </c:pt>
                <c:pt idx="2">
                  <c:v>67.569999999999993</c:v>
                </c:pt>
                <c:pt idx="3">
                  <c:v>69.92</c:v>
                </c:pt>
                <c:pt idx="4">
                  <c:v>66.41</c:v>
                </c:pt>
              </c:numCache>
            </c:numRef>
          </c:val>
          <c:extLst>
            <c:ext xmlns:c16="http://schemas.microsoft.com/office/drawing/2014/chart" uri="{C3380CC4-5D6E-409C-BE32-E72D297353CC}">
              <c16:uniqueId val="{00000000-DCEC-4687-8672-29A0E0BFDF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DCEC-4687-8672-29A0E0BFDF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109.17</c:v>
                </c:pt>
                <c:pt idx="1">
                  <c:v>82.45</c:v>
                </c:pt>
                <c:pt idx="2">
                  <c:v>94.92</c:v>
                </c:pt>
                <c:pt idx="3">
                  <c:v>90.38</c:v>
                </c:pt>
                <c:pt idx="4">
                  <c:v>85.05</c:v>
                </c:pt>
              </c:numCache>
            </c:numRef>
          </c:val>
          <c:extLst>
            <c:ext xmlns:c16="http://schemas.microsoft.com/office/drawing/2014/chart" uri="{C3380CC4-5D6E-409C-BE32-E72D297353CC}">
              <c16:uniqueId val="{00000000-4CE8-4C0E-A6AD-94F2E2DBF4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4CE8-4C0E-A6AD-94F2E2DBF4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34.21</c:v>
                </c:pt>
                <c:pt idx="1">
                  <c:v>35.619999999999997</c:v>
                </c:pt>
                <c:pt idx="2">
                  <c:v>37.4</c:v>
                </c:pt>
                <c:pt idx="3">
                  <c:v>39.24</c:v>
                </c:pt>
                <c:pt idx="4">
                  <c:v>40.86</c:v>
                </c:pt>
              </c:numCache>
            </c:numRef>
          </c:val>
          <c:extLst>
            <c:ext xmlns:c16="http://schemas.microsoft.com/office/drawing/2014/chart" uri="{C3380CC4-5D6E-409C-BE32-E72D297353CC}">
              <c16:uniqueId val="{00000000-325E-4663-AA05-38F4F09F4B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325E-4663-AA05-38F4F09F4B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71.010000000000005</c:v>
                </c:pt>
                <c:pt idx="1">
                  <c:v>79.02</c:v>
                </c:pt>
                <c:pt idx="2">
                  <c:v>82.53</c:v>
                </c:pt>
                <c:pt idx="3">
                  <c:v>83.44</c:v>
                </c:pt>
                <c:pt idx="4">
                  <c:v>83.11</c:v>
                </c:pt>
              </c:numCache>
            </c:numRef>
          </c:val>
          <c:extLst>
            <c:ext xmlns:c16="http://schemas.microsoft.com/office/drawing/2014/chart" uri="{C3380CC4-5D6E-409C-BE32-E72D297353CC}">
              <c16:uniqueId val="{00000000-0DA6-46EF-8504-7979D63483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0DA6-46EF-8504-7979D63483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4-4E28-BC18-59E81A324E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F8E4-4E28-BC18-59E81A324E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268.56</c:v>
                </c:pt>
                <c:pt idx="1">
                  <c:v>3135.46</c:v>
                </c:pt>
                <c:pt idx="2">
                  <c:v>2389.61</c:v>
                </c:pt>
                <c:pt idx="3">
                  <c:v>1995.43</c:v>
                </c:pt>
                <c:pt idx="4">
                  <c:v>1806.38</c:v>
                </c:pt>
              </c:numCache>
            </c:numRef>
          </c:val>
          <c:extLst>
            <c:ext xmlns:c16="http://schemas.microsoft.com/office/drawing/2014/chart" uri="{C3380CC4-5D6E-409C-BE32-E72D297353CC}">
              <c16:uniqueId val="{00000000-05BE-4239-B2A0-39CDB4CE7D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05BE-4239-B2A0-39CDB4CE7D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1384.23</c:v>
                </c:pt>
                <c:pt idx="1">
                  <c:v>1370.02</c:v>
                </c:pt>
                <c:pt idx="2">
                  <c:v>1324.1</c:v>
                </c:pt>
                <c:pt idx="3">
                  <c:v>1321.65</c:v>
                </c:pt>
                <c:pt idx="4">
                  <c:v>1364.42</c:v>
                </c:pt>
              </c:numCache>
            </c:numRef>
          </c:val>
          <c:extLst>
            <c:ext xmlns:c16="http://schemas.microsoft.com/office/drawing/2014/chart" uri="{C3380CC4-5D6E-409C-BE32-E72D297353CC}">
              <c16:uniqueId val="{00000000-6D74-47DC-9CB6-94EDF0365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6D74-47DC-9CB6-94EDF0365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106.05</c:v>
                </c:pt>
                <c:pt idx="1">
                  <c:v>80.58</c:v>
                </c:pt>
                <c:pt idx="2">
                  <c:v>92.23</c:v>
                </c:pt>
                <c:pt idx="3">
                  <c:v>87.3</c:v>
                </c:pt>
                <c:pt idx="4">
                  <c:v>82.39</c:v>
                </c:pt>
              </c:numCache>
            </c:numRef>
          </c:val>
          <c:extLst>
            <c:ext xmlns:c16="http://schemas.microsoft.com/office/drawing/2014/chart" uri="{C3380CC4-5D6E-409C-BE32-E72D297353CC}">
              <c16:uniqueId val="{00000000-08B1-4C40-A852-CCE01C44A1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08B1-4C40-A852-CCE01C44A1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162.54</c:v>
                </c:pt>
                <c:pt idx="1">
                  <c:v>228.56</c:v>
                </c:pt>
                <c:pt idx="2">
                  <c:v>204.76</c:v>
                </c:pt>
                <c:pt idx="3">
                  <c:v>218.19</c:v>
                </c:pt>
                <c:pt idx="4">
                  <c:v>234.12</c:v>
                </c:pt>
              </c:numCache>
            </c:numRef>
          </c:val>
          <c:extLst>
            <c:ext xmlns:c16="http://schemas.microsoft.com/office/drawing/2014/chart" uri="{C3380CC4-5D6E-409C-BE32-E72D297353CC}">
              <c16:uniqueId val="{00000000-721B-400B-82EF-7F40A89DE3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721B-400B-82EF-7F40A89DE3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5"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小国町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7085</v>
      </c>
      <c r="AM8" s="45"/>
      <c r="AN8" s="45"/>
      <c r="AO8" s="45"/>
      <c r="AP8" s="45"/>
      <c r="AQ8" s="45"/>
      <c r="AR8" s="45"/>
      <c r="AS8" s="45"/>
      <c r="AT8" s="46">
        <f>データ!$S$6</f>
        <v>737.56</v>
      </c>
      <c r="AU8" s="47"/>
      <c r="AV8" s="47"/>
      <c r="AW8" s="47"/>
      <c r="AX8" s="47"/>
      <c r="AY8" s="47"/>
      <c r="AZ8" s="47"/>
      <c r="BA8" s="47"/>
      <c r="BB8" s="48">
        <f>データ!$T$6</f>
        <v>9.61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48.05</v>
      </c>
      <c r="J10" s="47"/>
      <c r="K10" s="47"/>
      <c r="L10" s="47"/>
      <c r="M10" s="47"/>
      <c r="N10" s="47"/>
      <c r="O10" s="81"/>
      <c r="P10" s="48">
        <f>データ!$P$6</f>
        <v>63.59</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4453</v>
      </c>
      <c r="AM10" s="45"/>
      <c r="AN10" s="45"/>
      <c r="AO10" s="45"/>
      <c r="AP10" s="45"/>
      <c r="AQ10" s="45"/>
      <c r="AR10" s="45"/>
      <c r="AS10" s="45"/>
      <c r="AT10" s="46">
        <f>データ!$V$6</f>
        <v>6.92</v>
      </c>
      <c r="AU10" s="47"/>
      <c r="AV10" s="47"/>
      <c r="AW10" s="47"/>
      <c r="AX10" s="47"/>
      <c r="AY10" s="47"/>
      <c r="AZ10" s="47"/>
      <c r="BA10" s="47"/>
      <c r="BB10" s="48">
        <f>データ!$W$6</f>
        <v>643.5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xeIkt/tBwsaa566QThVLQz0IPfrqLB1jpV9u06zwhMp8UIQu6orj+cp6blvGw4QzcDENfs+6xXXA/w4AUWfRg==" saltValue="G0s4xnUA4ka5OSEu8Xcj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64017</v>
      </c>
      <c r="D6" s="20">
        <f t="shared" si="3"/>
        <v>46</v>
      </c>
      <c r="E6" s="20">
        <f t="shared" si="3"/>
        <v>1</v>
      </c>
      <c r="F6" s="20">
        <f t="shared" si="3"/>
        <v>0</v>
      </c>
      <c r="G6" s="20">
        <f t="shared" si="3"/>
        <v>1</v>
      </c>
      <c r="H6" s="20" t="str">
        <f t="shared" si="3"/>
        <v>山形県　小国町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48.05</v>
      </c>
      <c r="P6" s="21">
        <f t="shared" si="3"/>
        <v>63.59</v>
      </c>
      <c r="Q6" s="21">
        <f t="shared" si="3"/>
        <v>3762</v>
      </c>
      <c r="R6" s="21">
        <f t="shared" si="3"/>
        <v>7085</v>
      </c>
      <c r="S6" s="21">
        <f t="shared" si="3"/>
        <v>737.56</v>
      </c>
      <c r="T6" s="21">
        <f t="shared" si="3"/>
        <v>9.61</v>
      </c>
      <c r="U6" s="21">
        <f t="shared" si="3"/>
        <v>4453</v>
      </c>
      <c r="V6" s="21">
        <f t="shared" si="3"/>
        <v>6.92</v>
      </c>
      <c r="W6" s="21">
        <f t="shared" si="3"/>
        <v>643.5</v>
      </c>
      <c r="X6" s="22">
        <f>IF(X7="",NA(),X7)</f>
        <v>109.17</v>
      </c>
      <c r="Y6" s="22">
        <f t="shared" ref="Y6:AG6" si="4">IF(Y7="",NA(),Y7)</f>
        <v>82.45</v>
      </c>
      <c r="Z6" s="22">
        <f t="shared" si="4"/>
        <v>94.92</v>
      </c>
      <c r="AA6" s="22">
        <f t="shared" si="4"/>
        <v>90.38</v>
      </c>
      <c r="AB6" s="22">
        <f t="shared" si="4"/>
        <v>85.05</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268.56</v>
      </c>
      <c r="AU6" s="22">
        <f t="shared" ref="AU6:BC6" si="6">IF(AU7="",NA(),AU7)</f>
        <v>3135.46</v>
      </c>
      <c r="AV6" s="22">
        <f t="shared" si="6"/>
        <v>2389.61</v>
      </c>
      <c r="AW6" s="22">
        <f t="shared" si="6"/>
        <v>1995.43</v>
      </c>
      <c r="AX6" s="22">
        <f t="shared" si="6"/>
        <v>1806.38</v>
      </c>
      <c r="AY6" s="22">
        <f t="shared" si="6"/>
        <v>445.85</v>
      </c>
      <c r="AZ6" s="22">
        <f t="shared" si="6"/>
        <v>450.54</v>
      </c>
      <c r="BA6" s="22">
        <f t="shared" si="6"/>
        <v>348.88</v>
      </c>
      <c r="BB6" s="22">
        <f t="shared" si="6"/>
        <v>381.07</v>
      </c>
      <c r="BC6" s="22">
        <f t="shared" si="6"/>
        <v>367.4</v>
      </c>
      <c r="BD6" s="21" t="str">
        <f>IF(BD7="","",IF(BD7="-","【-】","【"&amp;SUBSTITUTE(TEXT(BD7,"#,##0.00"),"-","△")&amp;"】"))</f>
        <v>【261.51】</v>
      </c>
      <c r="BE6" s="22">
        <f>IF(BE7="",NA(),BE7)</f>
        <v>1384.23</v>
      </c>
      <c r="BF6" s="22">
        <f t="shared" ref="BF6:BN6" si="7">IF(BF7="",NA(),BF7)</f>
        <v>1370.02</v>
      </c>
      <c r="BG6" s="22">
        <f t="shared" si="7"/>
        <v>1324.1</v>
      </c>
      <c r="BH6" s="22">
        <f t="shared" si="7"/>
        <v>1321.65</v>
      </c>
      <c r="BI6" s="22">
        <f t="shared" si="7"/>
        <v>1364.42</v>
      </c>
      <c r="BJ6" s="22">
        <f t="shared" si="7"/>
        <v>516.34</v>
      </c>
      <c r="BK6" s="22">
        <f t="shared" si="7"/>
        <v>496.56</v>
      </c>
      <c r="BL6" s="22">
        <f t="shared" si="7"/>
        <v>540.38</v>
      </c>
      <c r="BM6" s="22">
        <f t="shared" si="7"/>
        <v>556.47</v>
      </c>
      <c r="BN6" s="22">
        <f t="shared" si="7"/>
        <v>564.99</v>
      </c>
      <c r="BO6" s="21" t="str">
        <f>IF(BO7="","",IF(BO7="-","【-】","【"&amp;SUBSTITUTE(TEXT(BO7,"#,##0.00"),"-","△")&amp;"】"))</f>
        <v>【265.16】</v>
      </c>
      <c r="BP6" s="22">
        <f>IF(BP7="",NA(),BP7)</f>
        <v>106.05</v>
      </c>
      <c r="BQ6" s="22">
        <f t="shared" ref="BQ6:BY6" si="8">IF(BQ7="",NA(),BQ7)</f>
        <v>80.58</v>
      </c>
      <c r="BR6" s="22">
        <f t="shared" si="8"/>
        <v>92.23</v>
      </c>
      <c r="BS6" s="22">
        <f t="shared" si="8"/>
        <v>87.3</v>
      </c>
      <c r="BT6" s="22">
        <f t="shared" si="8"/>
        <v>82.39</v>
      </c>
      <c r="BU6" s="22">
        <f t="shared" si="8"/>
        <v>83.27</v>
      </c>
      <c r="BV6" s="22">
        <f t="shared" si="8"/>
        <v>84.9</v>
      </c>
      <c r="BW6" s="22">
        <f t="shared" si="8"/>
        <v>83.22</v>
      </c>
      <c r="BX6" s="22">
        <f t="shared" si="8"/>
        <v>78.67</v>
      </c>
      <c r="BY6" s="22">
        <f t="shared" si="8"/>
        <v>80.56</v>
      </c>
      <c r="BZ6" s="21" t="str">
        <f>IF(BZ7="","",IF(BZ7="-","【-】","【"&amp;SUBSTITUTE(TEXT(BZ7,"#,##0.00"),"-","△")&amp;"】"))</f>
        <v>【102.35】</v>
      </c>
      <c r="CA6" s="22">
        <f>IF(CA7="",NA(),CA7)</f>
        <v>162.54</v>
      </c>
      <c r="CB6" s="22">
        <f t="shared" ref="CB6:CJ6" si="9">IF(CB7="",NA(),CB7)</f>
        <v>228.56</v>
      </c>
      <c r="CC6" s="22">
        <f t="shared" si="9"/>
        <v>204.76</v>
      </c>
      <c r="CD6" s="22">
        <f t="shared" si="9"/>
        <v>218.19</v>
      </c>
      <c r="CE6" s="22">
        <f t="shared" si="9"/>
        <v>234.12</v>
      </c>
      <c r="CF6" s="22">
        <f t="shared" si="9"/>
        <v>228.81</v>
      </c>
      <c r="CG6" s="22">
        <f t="shared" si="9"/>
        <v>231.9</v>
      </c>
      <c r="CH6" s="22">
        <f t="shared" si="9"/>
        <v>234.17</v>
      </c>
      <c r="CI6" s="22">
        <f t="shared" si="9"/>
        <v>257.95</v>
      </c>
      <c r="CJ6" s="22">
        <f t="shared" si="9"/>
        <v>260.87</v>
      </c>
      <c r="CK6" s="21" t="str">
        <f>IF(CK7="","",IF(CK7="-","【-】","【"&amp;SUBSTITUTE(TEXT(CK7,"#,##0.00"),"-","△")&amp;"】"))</f>
        <v>【167.74】</v>
      </c>
      <c r="CL6" s="22">
        <f>IF(CL7="",NA(),CL7)</f>
        <v>67.42</v>
      </c>
      <c r="CM6" s="22">
        <f t="shared" ref="CM6:CU6" si="10">IF(CM7="",NA(),CM7)</f>
        <v>70.260000000000005</v>
      </c>
      <c r="CN6" s="22">
        <f t="shared" si="10"/>
        <v>70.69</v>
      </c>
      <c r="CO6" s="22">
        <f t="shared" si="10"/>
        <v>67.94</v>
      </c>
      <c r="CP6" s="22">
        <f t="shared" si="10"/>
        <v>68.36</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70.900000000000006</v>
      </c>
      <c r="CX6" s="22">
        <f t="shared" ref="CX6:DF6" si="11">IF(CX7="",NA(),CX7)</f>
        <v>67.010000000000005</v>
      </c>
      <c r="CY6" s="22">
        <f t="shared" si="11"/>
        <v>67.569999999999993</v>
      </c>
      <c r="CZ6" s="22">
        <f t="shared" si="11"/>
        <v>69.92</v>
      </c>
      <c r="DA6" s="22">
        <f t="shared" si="11"/>
        <v>66.41</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34.21</v>
      </c>
      <c r="DI6" s="22">
        <f t="shared" ref="DI6:DQ6" si="12">IF(DI7="",NA(),DI7)</f>
        <v>35.619999999999997</v>
      </c>
      <c r="DJ6" s="22">
        <f t="shared" si="12"/>
        <v>37.4</v>
      </c>
      <c r="DK6" s="22">
        <f t="shared" si="12"/>
        <v>39.24</v>
      </c>
      <c r="DL6" s="22">
        <f t="shared" si="12"/>
        <v>40.86</v>
      </c>
      <c r="DM6" s="22">
        <f t="shared" si="12"/>
        <v>51.89</v>
      </c>
      <c r="DN6" s="22">
        <f t="shared" si="12"/>
        <v>54.09</v>
      </c>
      <c r="DO6" s="22">
        <f t="shared" si="12"/>
        <v>52.73</v>
      </c>
      <c r="DP6" s="22">
        <f t="shared" si="12"/>
        <v>53.25</v>
      </c>
      <c r="DQ6" s="22">
        <f t="shared" si="12"/>
        <v>53.4</v>
      </c>
      <c r="DR6" s="21" t="str">
        <f>IF(DR7="","",IF(DR7="-","【-】","【"&amp;SUBSTITUTE(TEXT(DR7,"#,##0.00"),"-","△")&amp;"】"))</f>
        <v>【50.88】</v>
      </c>
      <c r="DS6" s="22">
        <f>IF(DS7="",NA(),DS7)</f>
        <v>71.010000000000005</v>
      </c>
      <c r="DT6" s="22">
        <f t="shared" ref="DT6:EB6" si="13">IF(DT7="",NA(),DT7)</f>
        <v>79.02</v>
      </c>
      <c r="DU6" s="22">
        <f t="shared" si="13"/>
        <v>82.53</v>
      </c>
      <c r="DV6" s="22">
        <f t="shared" si="13"/>
        <v>83.44</v>
      </c>
      <c r="DW6" s="22">
        <f t="shared" si="13"/>
        <v>83.11</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2">
        <f t="shared" si="14"/>
        <v>0.33</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64017</v>
      </c>
      <c r="D7" s="24">
        <v>46</v>
      </c>
      <c r="E7" s="24">
        <v>1</v>
      </c>
      <c r="F7" s="24">
        <v>0</v>
      </c>
      <c r="G7" s="24">
        <v>1</v>
      </c>
      <c r="H7" s="24" t="s">
        <v>93</v>
      </c>
      <c r="I7" s="24" t="s">
        <v>94</v>
      </c>
      <c r="J7" s="24" t="s">
        <v>95</v>
      </c>
      <c r="K7" s="24" t="s">
        <v>96</v>
      </c>
      <c r="L7" s="24" t="s">
        <v>97</v>
      </c>
      <c r="M7" s="24" t="s">
        <v>98</v>
      </c>
      <c r="N7" s="25" t="s">
        <v>99</v>
      </c>
      <c r="O7" s="25">
        <v>48.05</v>
      </c>
      <c r="P7" s="25">
        <v>63.59</v>
      </c>
      <c r="Q7" s="25">
        <v>3762</v>
      </c>
      <c r="R7" s="25">
        <v>7085</v>
      </c>
      <c r="S7" s="25">
        <v>737.56</v>
      </c>
      <c r="T7" s="25">
        <v>9.61</v>
      </c>
      <c r="U7" s="25">
        <v>4453</v>
      </c>
      <c r="V7" s="25">
        <v>6.92</v>
      </c>
      <c r="W7" s="25">
        <v>643.5</v>
      </c>
      <c r="X7" s="25">
        <v>109.17</v>
      </c>
      <c r="Y7" s="25">
        <v>82.45</v>
      </c>
      <c r="Z7" s="25">
        <v>94.92</v>
      </c>
      <c r="AA7" s="25">
        <v>90.38</v>
      </c>
      <c r="AB7" s="25">
        <v>85.05</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268.56</v>
      </c>
      <c r="AU7" s="25">
        <v>3135.46</v>
      </c>
      <c r="AV7" s="25">
        <v>2389.61</v>
      </c>
      <c r="AW7" s="25">
        <v>1995.43</v>
      </c>
      <c r="AX7" s="25">
        <v>1806.38</v>
      </c>
      <c r="AY7" s="25">
        <v>445.85</v>
      </c>
      <c r="AZ7" s="25">
        <v>450.54</v>
      </c>
      <c r="BA7" s="25">
        <v>348.88</v>
      </c>
      <c r="BB7" s="25">
        <v>381.07</v>
      </c>
      <c r="BC7" s="25">
        <v>367.4</v>
      </c>
      <c r="BD7" s="25">
        <v>261.51</v>
      </c>
      <c r="BE7" s="25">
        <v>1384.23</v>
      </c>
      <c r="BF7" s="25">
        <v>1370.02</v>
      </c>
      <c r="BG7" s="25">
        <v>1324.1</v>
      </c>
      <c r="BH7" s="25">
        <v>1321.65</v>
      </c>
      <c r="BI7" s="25">
        <v>1364.42</v>
      </c>
      <c r="BJ7" s="25">
        <v>516.34</v>
      </c>
      <c r="BK7" s="25">
        <v>496.56</v>
      </c>
      <c r="BL7" s="25">
        <v>540.38</v>
      </c>
      <c r="BM7" s="25">
        <v>556.47</v>
      </c>
      <c r="BN7" s="25">
        <v>564.99</v>
      </c>
      <c r="BO7" s="25">
        <v>265.16000000000003</v>
      </c>
      <c r="BP7" s="25">
        <v>106.05</v>
      </c>
      <c r="BQ7" s="25">
        <v>80.58</v>
      </c>
      <c r="BR7" s="25">
        <v>92.23</v>
      </c>
      <c r="BS7" s="25">
        <v>87.3</v>
      </c>
      <c r="BT7" s="25">
        <v>82.39</v>
      </c>
      <c r="BU7" s="25">
        <v>83.27</v>
      </c>
      <c r="BV7" s="25">
        <v>84.9</v>
      </c>
      <c r="BW7" s="25">
        <v>83.22</v>
      </c>
      <c r="BX7" s="25">
        <v>78.67</v>
      </c>
      <c r="BY7" s="25">
        <v>80.56</v>
      </c>
      <c r="BZ7" s="25">
        <v>102.35</v>
      </c>
      <c r="CA7" s="25">
        <v>162.54</v>
      </c>
      <c r="CB7" s="25">
        <v>228.56</v>
      </c>
      <c r="CC7" s="25">
        <v>204.76</v>
      </c>
      <c r="CD7" s="25">
        <v>218.19</v>
      </c>
      <c r="CE7" s="25">
        <v>234.12</v>
      </c>
      <c r="CF7" s="25">
        <v>228.81</v>
      </c>
      <c r="CG7" s="25">
        <v>231.9</v>
      </c>
      <c r="CH7" s="25">
        <v>234.17</v>
      </c>
      <c r="CI7" s="25">
        <v>257.95</v>
      </c>
      <c r="CJ7" s="25">
        <v>260.87</v>
      </c>
      <c r="CK7" s="25">
        <v>167.74</v>
      </c>
      <c r="CL7" s="25">
        <v>67.42</v>
      </c>
      <c r="CM7" s="25">
        <v>70.260000000000005</v>
      </c>
      <c r="CN7" s="25">
        <v>70.69</v>
      </c>
      <c r="CO7" s="25">
        <v>67.94</v>
      </c>
      <c r="CP7" s="25">
        <v>68.36</v>
      </c>
      <c r="CQ7" s="25">
        <v>38.979999999999997</v>
      </c>
      <c r="CR7" s="25">
        <v>39.61</v>
      </c>
      <c r="CS7" s="25">
        <v>41.06</v>
      </c>
      <c r="CT7" s="25">
        <v>39.94</v>
      </c>
      <c r="CU7" s="25">
        <v>40.19</v>
      </c>
      <c r="CV7" s="25">
        <v>60.29</v>
      </c>
      <c r="CW7" s="25">
        <v>70.900000000000006</v>
      </c>
      <c r="CX7" s="25">
        <v>67.010000000000005</v>
      </c>
      <c r="CY7" s="25">
        <v>67.569999999999993</v>
      </c>
      <c r="CZ7" s="25">
        <v>69.92</v>
      </c>
      <c r="DA7" s="25">
        <v>66.41</v>
      </c>
      <c r="DB7" s="25">
        <v>75.010000000000005</v>
      </c>
      <c r="DC7" s="25">
        <v>72.959999999999994</v>
      </c>
      <c r="DD7" s="25">
        <v>72.42</v>
      </c>
      <c r="DE7" s="25">
        <v>69.41</v>
      </c>
      <c r="DF7" s="25">
        <v>71.52</v>
      </c>
      <c r="DG7" s="25">
        <v>90.12</v>
      </c>
      <c r="DH7" s="25">
        <v>34.21</v>
      </c>
      <c r="DI7" s="25">
        <v>35.619999999999997</v>
      </c>
      <c r="DJ7" s="25">
        <v>37.4</v>
      </c>
      <c r="DK7" s="25">
        <v>39.24</v>
      </c>
      <c r="DL7" s="25">
        <v>40.86</v>
      </c>
      <c r="DM7" s="25">
        <v>51.89</v>
      </c>
      <c r="DN7" s="25">
        <v>54.09</v>
      </c>
      <c r="DO7" s="25">
        <v>52.73</v>
      </c>
      <c r="DP7" s="25">
        <v>53.25</v>
      </c>
      <c r="DQ7" s="25">
        <v>53.4</v>
      </c>
      <c r="DR7" s="25">
        <v>50.88</v>
      </c>
      <c r="DS7" s="25">
        <v>71.010000000000005</v>
      </c>
      <c r="DT7" s="25">
        <v>79.02</v>
      </c>
      <c r="DU7" s="25">
        <v>82.53</v>
      </c>
      <c r="DV7" s="25">
        <v>83.44</v>
      </c>
      <c r="DW7" s="25">
        <v>83.11</v>
      </c>
      <c r="DX7" s="25">
        <v>14.74</v>
      </c>
      <c r="DY7" s="25">
        <v>18.68</v>
      </c>
      <c r="DZ7" s="25">
        <v>19.91</v>
      </c>
      <c r="EA7" s="25">
        <v>23.02</v>
      </c>
      <c r="EB7" s="25">
        <v>21.86</v>
      </c>
      <c r="EC7" s="25">
        <v>22.3</v>
      </c>
      <c r="ED7" s="25">
        <v>0</v>
      </c>
      <c r="EE7" s="25">
        <v>0</v>
      </c>
      <c r="EF7" s="25">
        <v>0</v>
      </c>
      <c r="EG7" s="25">
        <v>0</v>
      </c>
      <c r="EH7" s="25">
        <v>0.33</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579_小国町　今</cp:lastModifiedBy>
  <cp:lastPrinted>2023-01-17T07:14:16Z</cp:lastPrinted>
  <dcterms:created xsi:type="dcterms:W3CDTF">2022-12-01T00:53:51Z</dcterms:created>
  <dcterms:modified xsi:type="dcterms:W3CDTF">2023-01-19T00:03:43Z</dcterms:modified>
  <cp:category/>
</cp:coreProperties>
</file>