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61\Desktop\R03_経営比較分析表\【経営比較分析表】2021_064262_47_1718\"/>
    </mc:Choice>
  </mc:AlternateContent>
  <workbookProtection workbookAlgorithmName="SHA-512" workbookHashValue="lY1sZ79weRKwrJIZQcOciun40a3emElb9t+bG2z5eMYXVyf0+ftZlYrXbFrhLMtthBnx1C7W6CYv+UwBBEkj7w==" workbookSaltValue="XBf8ynk/evpf6c9cwf4row==" workbookSpinCount="100000" lockStructure="1"/>
  <bookViews>
    <workbookView xWindow="0" yWindow="0" windowWidth="10425" windowHeight="708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<sst xmlns="http://schemas.openxmlformats.org/spreadsheetml/2006/main" count="241" uniqueCount="119">
  <si>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</si>
  <si>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</si>
  <si>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</si>
  <si>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</si>
  <si>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</si>
  <si>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</si>
  <si>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</si>
  <si>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</si>
  <si>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</si>
  <si>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</si>
  <si>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</si>
  <si>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</si>
  <si>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</si>
  <si>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</si>
  <si>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</si>
  <si>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</si>
  <si>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</si>
  <si>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</si>
  <si>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</si>
  <si>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</si>
  <si>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</si>
  <si>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</si>
  <si>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</si>
  <si>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</si>
  <si>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</si>
  <si>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</si>
  <si>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</si>
  <si>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</si>
  <si>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</si>
  <si>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</si>
  <si>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</si>
  <si>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</si>
  <si>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</si>
  <si>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</si>
  <si>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</si>
  <si>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</si>
  <si>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</si>
  <si>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</si>
  <si>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</si>
  <si>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</si>
  <si>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</si>
  <si>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</si>
  <si>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</si>
  <si>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</si>
  <si>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</si>
  <si>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</si>
  <si>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</si>
  <si>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</si>
  <si>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</si>
  <si>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</si>
  <si>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</si>
  <si>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</si>
  <si>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</si>
  <si>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</si>
  <si>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</si>
  <si>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</si>
  <si>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</si>
  <si>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</si>
  <si>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</si>
  <si>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</si>
  <si>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</si>
  <si>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</si>
  <si>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</si>
  <si>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</si>
  <si>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</si>
  <si>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</si>
  <si>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</si>
  <si>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</si>
  <si>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</si>
  <si>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</si>
  <si>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</si>
  <si>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</si>
  <si>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</si>
  <si>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</si>
  <si>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</si>
  <si>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</si>
  <si>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</si>
  <si>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</si>
  <si>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</si>
  <si>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</si>
  <si>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</si>
  <si>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</si>
  <si>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</si>
  <si>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</si>
  <si>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</si>
  <si>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</si>
  <si>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</si>
  <si>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</si>
  <si>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</si>
  <si>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</si>
  <si>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</si>
  <si>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</si>
  <si>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</si>
  <si>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</si>
  <si>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</si>
  <si>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</si>
  <si>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</si>
  <si>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</si>
  <si>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</si>
  <si>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</si>
  <si>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</si>
  <si>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</si>
  <si>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</si>
  <si>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</si>
  <si>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</si>
  <si>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</si>
  <si>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</si>
  <si>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</si>
  <si>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</si>
  <si>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</si>
  <si>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</si>
  <si>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</si>
  <si>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</si>
  <si>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</si>
  <si>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</si>
  <si>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</si>
  <si>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①有形固定資産減価償却率は、本事業が地方公営企業法非適用であるため、該当数値なしである。
　②管渠老朽化率は、法定耐用年数を超過した管渠がないため該当数値なしである。
　③管渠改善率は、②と同様の理由により管渠改善は実施していないため0%である。
　平成20年度以降、計画的に管渠の点検及び清掃を実施しており、当面は耐用年数に余裕があることから、同様の維持管理を継続的に実施していく予定である。</t>
    <rPh sb="2" eb="8">
      <t>ユウケイコテイシサン</t>
    </rPh>
    <rPh sb="8" eb="13">
      <t>ゲンカショウキャクリツ</t>
    </rPh>
    <rPh sb="15" eb="18">
      <t>ホンジギョウ</t>
    </rPh>
    <rPh sb="19" eb="29">
      <t>チホウコウエイキギョウホウヒテキヨウ</t>
    </rPh>
    <rPh sb="35" eb="39">
      <t>ガイトウスウチ</t>
    </rPh>
    <rPh sb="48" eb="53">
      <t>カンキョロウキュウカ</t>
    </rPh>
    <rPh sb="53" eb="54">
      <t>リツ</t>
    </rPh>
    <rPh sb="56" eb="62">
      <t>ホウテイタイヨウネンスウ</t>
    </rPh>
    <rPh sb="63" eb="65">
      <t>チョウカ</t>
    </rPh>
    <rPh sb="67" eb="69">
      <t>カンキョ</t>
    </rPh>
    <rPh sb="74" eb="78">
      <t>ガイトウスウチ</t>
    </rPh>
    <rPh sb="87" eb="92">
      <t>カンキョカイゼンリツ</t>
    </rPh>
    <rPh sb="96" eb="98">
      <t>ドウヨウ</t>
    </rPh>
    <rPh sb="99" eb="101">
      <t>リユウ</t>
    </rPh>
    <rPh sb="104" eb="108">
      <t>カンキョカイゼン</t>
    </rPh>
    <rPh sb="109" eb="111">
      <t>ジッシ</t>
    </rPh>
    <rPh sb="126" eb="128">
      <t>ヘイセイ</t>
    </rPh>
    <rPh sb="130" eb="132">
      <t>ネンド</t>
    </rPh>
    <rPh sb="132" eb="134">
      <t>イコウ</t>
    </rPh>
    <rPh sb="135" eb="138">
      <t>ケイカクテキ</t>
    </rPh>
    <rPh sb="139" eb="141">
      <t>カンキョ</t>
    </rPh>
    <rPh sb="142" eb="144">
      <t>テンケン</t>
    </rPh>
    <rPh sb="144" eb="145">
      <t>オヨ</t>
    </rPh>
    <rPh sb="146" eb="148">
      <t>セイソウ</t>
    </rPh>
    <rPh sb="149" eb="151">
      <t>ジッシ</t>
    </rPh>
    <rPh sb="156" eb="158">
      <t>トウメン</t>
    </rPh>
    <rPh sb="159" eb="163">
      <t>タイヨウネンスウ</t>
    </rPh>
    <rPh sb="164" eb="166">
      <t>ヨユウ</t>
    </rPh>
    <rPh sb="174" eb="176">
      <t>ドウヨウ</t>
    </rPh>
    <rPh sb="177" eb="181">
      <t>イジカンリ</t>
    </rPh>
    <rPh sb="186" eb="188">
      <t>ジッシ</t>
    </rPh>
    <rPh sb="192" eb="194">
      <t>ヨテイ</t>
    </rPh>
    <phoneticPr fontId="4"/>
  </si>
  <si>
    <t>　類似団体との比較では全般的に良好な数値となってはいるが、全国的な人口減少や節水意識の向上により料金収入の伸びが期待できない状況にある。また、企業債の償還が多額のため、一般会計からの繰入金に依存した経営となっている。
　令和6年度に予定している地方公営企業法の適用により、以降は経営状況や財政状況の明確化、さらにはより具体的な類似団体との比較が期待できることから、それら分析を踏まえ料金の適正化に向けた検討を行うものとする。</t>
    <rPh sb="1" eb="5">
      <t>ルイジダンタイ</t>
    </rPh>
    <rPh sb="7" eb="9">
      <t>ヒカク</t>
    </rPh>
    <rPh sb="11" eb="14">
      <t>ゼンパンテキ</t>
    </rPh>
    <rPh sb="15" eb="17">
      <t>リョウコウ</t>
    </rPh>
    <rPh sb="18" eb="20">
      <t>スウチ</t>
    </rPh>
    <rPh sb="29" eb="32">
      <t>ゼンコクテキ</t>
    </rPh>
    <rPh sb="33" eb="35">
      <t>ジンコウ</t>
    </rPh>
    <rPh sb="35" eb="37">
      <t>ゲンショウ</t>
    </rPh>
    <rPh sb="38" eb="42">
      <t>セッスイイシキ</t>
    </rPh>
    <rPh sb="43" eb="45">
      <t>コウジョウ</t>
    </rPh>
    <rPh sb="48" eb="52">
      <t>リョウキンシュウニュウ</t>
    </rPh>
    <rPh sb="53" eb="54">
      <t>ノ</t>
    </rPh>
    <rPh sb="56" eb="58">
      <t>キタイ</t>
    </rPh>
    <rPh sb="62" eb="64">
      <t>ジョウキョウ</t>
    </rPh>
    <rPh sb="71" eb="74">
      <t>キギョウサイ</t>
    </rPh>
    <rPh sb="75" eb="77">
      <t>ショウカン</t>
    </rPh>
    <rPh sb="78" eb="80">
      <t>タガク</t>
    </rPh>
    <rPh sb="84" eb="88">
      <t>イッパンカイケイ</t>
    </rPh>
    <rPh sb="91" eb="94">
      <t>クリイレキン</t>
    </rPh>
    <rPh sb="95" eb="97">
      <t>イゾン</t>
    </rPh>
    <rPh sb="99" eb="101">
      <t>ケイエイ</t>
    </rPh>
    <rPh sb="110" eb="112">
      <t>レイワ</t>
    </rPh>
    <rPh sb="113" eb="115">
      <t>ネンド</t>
    </rPh>
    <rPh sb="116" eb="118">
      <t>ヨテイ</t>
    </rPh>
    <rPh sb="122" eb="129">
      <t>チホウコウエイキギョウホウ</t>
    </rPh>
    <rPh sb="130" eb="132">
      <t>テキヨウ</t>
    </rPh>
    <rPh sb="136" eb="138">
      <t>イコウ</t>
    </rPh>
    <rPh sb="139" eb="141">
      <t>ケイエイ</t>
    </rPh>
    <rPh sb="141" eb="143">
      <t>ジョウキョウ</t>
    </rPh>
    <rPh sb="144" eb="148">
      <t>ザイセイジョウキョウ</t>
    </rPh>
    <rPh sb="149" eb="152">
      <t>メイカクカ</t>
    </rPh>
    <rPh sb="159" eb="162">
      <t>グタイテキ</t>
    </rPh>
    <rPh sb="163" eb="167">
      <t>ルイジダンタイ</t>
    </rPh>
    <rPh sb="169" eb="171">
      <t>ヒカク</t>
    </rPh>
    <rPh sb="172" eb="174">
      <t>キタイ</t>
    </rPh>
    <rPh sb="185" eb="187">
      <t>ブンセキ</t>
    </rPh>
    <rPh sb="188" eb="189">
      <t>フ</t>
    </rPh>
    <rPh sb="191" eb="193">
      <t>リョウキン</t>
    </rPh>
    <rPh sb="194" eb="197">
      <t>テキセイカ</t>
    </rPh>
    <rPh sb="198" eb="199">
      <t>ム</t>
    </rPh>
    <rPh sb="201" eb="203">
      <t>ケントウ</t>
    </rPh>
    <rPh sb="204" eb="205">
      <t>オコナ</t>
    </rPh>
    <phoneticPr fontId="4"/>
  </si>
  <si>
    <t>　①収益的収支比率は、企業債償還金において償還の進捗により元金分が増加したことにより、前年度比で-2.73％と減少になった。
　②及び③は、本事業が地方公営企業法非適用のため、該当数値はない。
　④企業債残高対事業規模比率は、使用料収入に対する企業債残高の比率であるが、本町では企業債の償還財源を一般会計繰入金としていることから0％としている。
　⑤経費回収率は、使用料収入が微減した一方で資本費に係る汚水処理費が増加したことにより前年度比で-7.29％と大幅な減となってるが、類似団体平均値との比較では+15.18％と上回っている。
　⑥汚水処理原価も、⑤と同様の理由により前年度比で+14.15円となったが、類似団体との比較では-40.25円となっている。
　⑦施設利用率は、汚水の全量を流域下水道で処理しているため、本事業での該当数値はない。
　⑧水洗化率は、類似団体平均値7.35％を上回っているが、汚水管渠の建設事業の完了から15年以上経過していることを踏まえ、継続的に未水洗化世帯への啓発を行う必要がある。</t>
    <rPh sb="2" eb="9">
      <t>シュウエキテキシュウシヒリツ</t>
    </rPh>
    <rPh sb="43" eb="47">
      <t>ゼンネンドヒ</t>
    </rPh>
    <rPh sb="55" eb="57">
      <t>ゲンショウ</t>
    </rPh>
    <rPh sb="65" eb="66">
      <t>オヨ</t>
    </rPh>
    <rPh sb="70" eb="73">
      <t>ホンジギョウ</t>
    </rPh>
    <rPh sb="74" eb="81">
      <t>チホウコウエイキギョウホウ</t>
    </rPh>
    <rPh sb="81" eb="84">
      <t>ヒテキヨウ</t>
    </rPh>
    <rPh sb="88" eb="92">
      <t>ガイトウスウチ</t>
    </rPh>
    <rPh sb="99" eb="104">
      <t>キギョウサイザンダカ</t>
    </rPh>
    <rPh sb="104" eb="107">
      <t>タイジギョウ</t>
    </rPh>
    <rPh sb="107" eb="111">
      <t>キボヒリツ</t>
    </rPh>
    <rPh sb="113" eb="116">
      <t>シヨウリョウ</t>
    </rPh>
    <rPh sb="116" eb="118">
      <t>シュウニュウ</t>
    </rPh>
    <rPh sb="119" eb="120">
      <t>タイ</t>
    </rPh>
    <rPh sb="122" eb="127">
      <t>キギョウサイザンダカ</t>
    </rPh>
    <rPh sb="128" eb="130">
      <t>ヒリツ</t>
    </rPh>
    <rPh sb="135" eb="137">
      <t>ホンチョウ</t>
    </rPh>
    <rPh sb="139" eb="142">
      <t>キギョウサイ</t>
    </rPh>
    <rPh sb="143" eb="147">
      <t>ショウカンザイゲン</t>
    </rPh>
    <rPh sb="148" eb="155">
      <t>イッパンカイケイクリイレキン</t>
    </rPh>
    <rPh sb="175" eb="180">
      <t>ケイヒカイシュウリツ</t>
    </rPh>
    <rPh sb="182" eb="187">
      <t>シヨウリョウシュウニュウ</t>
    </rPh>
    <rPh sb="188" eb="190">
      <t>ビゲン</t>
    </rPh>
    <rPh sb="192" eb="194">
      <t>イッポウ</t>
    </rPh>
    <rPh sb="228" eb="230">
      <t>オオハバ</t>
    </rPh>
    <rPh sb="231" eb="232">
      <t>ゲン</t>
    </rPh>
    <rPh sb="239" eb="243">
      <t>ルイジダンタイ</t>
    </rPh>
    <rPh sb="243" eb="246">
      <t>ヘイキンチ</t>
    </rPh>
    <rPh sb="248" eb="250">
      <t>ヒカク</t>
    </rPh>
    <rPh sb="260" eb="262">
      <t>ウワマワ</t>
    </rPh>
    <rPh sb="270" eb="276">
      <t>オスイショリゲンカ</t>
    </rPh>
    <rPh sb="280" eb="282">
      <t>ドウヨウ</t>
    </rPh>
    <rPh sb="283" eb="285">
      <t>リユウ</t>
    </rPh>
    <rPh sb="288" eb="291">
      <t>ゼンネンド</t>
    </rPh>
    <rPh sb="291" eb="292">
      <t>ヒ</t>
    </rPh>
    <rPh sb="299" eb="300">
      <t>エン</t>
    </rPh>
    <rPh sb="306" eb="310">
      <t>ルイジダンタイ</t>
    </rPh>
    <rPh sb="312" eb="314">
      <t>ヒカク</t>
    </rPh>
    <rPh sb="322" eb="323">
      <t>エン</t>
    </rPh>
    <rPh sb="333" eb="338">
      <t>シセツリヨウリツ</t>
    </rPh>
    <rPh sb="340" eb="342">
      <t>オスイ</t>
    </rPh>
    <rPh sb="343" eb="345">
      <t>ゼンリョウ</t>
    </rPh>
    <rPh sb="346" eb="351">
      <t>リュウイキゲスイドウ</t>
    </rPh>
    <rPh sb="352" eb="354">
      <t>ショリ</t>
    </rPh>
    <rPh sb="361" eb="364">
      <t>ホンジギョウ</t>
    </rPh>
    <rPh sb="366" eb="370">
      <t>ガイトウスウチ</t>
    </rPh>
    <rPh sb="377" eb="381">
      <t>スイセンカリツ</t>
    </rPh>
    <rPh sb="383" eb="390">
      <t>ルイジダンタイヘイキンチ</t>
    </rPh>
    <rPh sb="396" eb="398">
      <t>ウワマワ</t>
    </rPh>
    <rPh sb="404" eb="408">
      <t>オスイカンキョ</t>
    </rPh>
    <rPh sb="409" eb="413">
      <t>ケンセツジギョウ</t>
    </rPh>
    <rPh sb="414" eb="416">
      <t>カンリョウ</t>
    </rPh>
    <rPh sb="420" eb="423">
      <t>ネンイジョウ</t>
    </rPh>
    <rPh sb="423" eb="425">
      <t>ケイカ</t>
    </rPh>
    <rPh sb="432" eb="433">
      <t>フ</t>
    </rPh>
    <rPh sb="436" eb="439">
      <t>ケイゾクテキ</t>
    </rPh>
    <rPh sb="440" eb="444">
      <t>ミスイセンカ</t>
    </rPh>
    <rPh sb="444" eb="446">
      <t>セタイ</t>
    </rPh>
    <rPh sb="448" eb="450">
      <t>ケイハツ</t>
    </rPh>
    <rPh sb="451" eb="452">
      <t>オコナ</t>
    </rPh>
    <rPh sb="453" eb="45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</si>
</sst>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592-48AC-8C02-41E89921422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A592-48AC-8C02-41E89921422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0F6-4B31-825F-279929398DC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00F6-4B31-825F-279929398DC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89.87</c:v>
                </c:pt>
                <c:pt idx="1">
                  <c:v>90.38</c:v>
                </c:pt>
                <c:pt idx="2">
                  <c:v>90.89</c:v>
                </c:pt>
                <c:pt idx="3">
                  <c:v>91.45</c:v>
                </c:pt>
                <c:pt idx="4">
                  <c:v>91.69</c:v>
                </c:pt>
              </c:numCache>
            </c:numRef>
          </c:val>
          <c:extLst>
            <c:ext xmlns:c16="http://schemas.microsoft.com/office/drawing/2014/chart" uri="{C3380CC4-5D6E-409C-BE32-E72D297353CC}">
              <c16:uniqueId val="{00000000-AC3F-4FDA-8D02-8153F9CB389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AC3F-4FDA-8D02-8153F9CB389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69.59</c:v>
                </c:pt>
                <c:pt idx="1">
                  <c:v>69.819999999999993</c:v>
                </c:pt>
                <c:pt idx="2">
                  <c:v>71.989999999999995</c:v>
                </c:pt>
                <c:pt idx="3">
                  <c:v>70.38</c:v>
                </c:pt>
                <c:pt idx="4">
                  <c:v>67.650000000000006</c:v>
                </c:pt>
              </c:numCache>
            </c:numRef>
          </c:val>
          <c:extLst>
            <c:ext xmlns:c16="http://schemas.microsoft.com/office/drawing/2014/chart" uri="{C3380CC4-5D6E-409C-BE32-E72D297353CC}">
              <c16:uniqueId val="{00000000-3C91-40A2-89BF-5FEB931E3BA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91-40A2-89BF-5FEB931E3BA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71-44CE-9876-F4EC25EA852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71-44CE-9876-F4EC25EA852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F17-49B6-87E0-B86CF3AC086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17-49B6-87E0-B86CF3AC086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5AF-4923-986D-5588518C7C0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5AF-4923-986D-5588518C7C0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95-4DC4-8806-69E309CF876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95-4DC4-8806-69E309CF876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1157.55</c:v>
                </c:pt>
                <c:pt idx="1">
                  <c:v>0</c:v>
                </c:pt>
                <c:pt idx="2">
                  <c:v>0</c:v>
                </c:pt>
                <c:pt idx="3">
                  <c:v>0</c:v>
                </c:pt>
                <c:pt idx="4">
                  <c:v>0</c:v>
                </c:pt>
              </c:numCache>
            </c:numRef>
          </c:val>
          <c:extLst>
            <c:ext xmlns:c16="http://schemas.microsoft.com/office/drawing/2014/chart" uri="{C3380CC4-5D6E-409C-BE32-E72D297353CC}">
              <c16:uniqueId val="{00000000-1D7C-4F9A-9C21-71541B0E36C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1D7C-4F9A-9C21-71541B0E36C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90.03</c:v>
                </c:pt>
                <c:pt idx="1">
                  <c:v>89.99</c:v>
                </c:pt>
                <c:pt idx="2">
                  <c:v>99.15</c:v>
                </c:pt>
                <c:pt idx="3">
                  <c:v>95.07</c:v>
                </c:pt>
                <c:pt idx="4">
                  <c:v>87.78</c:v>
                </c:pt>
              </c:numCache>
            </c:numRef>
          </c:val>
          <c:extLst>
            <c:ext xmlns:c16="http://schemas.microsoft.com/office/drawing/2014/chart" uri="{C3380CC4-5D6E-409C-BE32-E72D297353CC}">
              <c16:uniqueId val="{00000000-6C12-40E5-9512-273D02C2F9F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6C12-40E5-9512-273D02C2F9F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178.42</c:v>
                </c:pt>
                <c:pt idx="1">
                  <c:v>180.41</c:v>
                </c:pt>
                <c:pt idx="2">
                  <c:v>164.55</c:v>
                </c:pt>
                <c:pt idx="3">
                  <c:v>174.24</c:v>
                </c:pt>
                <c:pt idx="4">
                  <c:v>188.39</c:v>
                </c:pt>
              </c:numCache>
            </c:numRef>
          </c:val>
          <c:extLst>
            <c:ext xmlns:c16="http://schemas.microsoft.com/office/drawing/2014/chart" uri="{C3380CC4-5D6E-409C-BE32-E72D297353CC}">
              <c16:uniqueId val="{00000000-1CD3-4D42-B365-A2BB0E5572C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1CD3-4D42-B365-A2BB0E5572C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BC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三川町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5">
        <f>データ!S6</f>
        <v>7311</v>
      </c>
      <c r="AM8" s="45"/>
      <c r="AN8" s="45"/>
      <c r="AO8" s="45"/>
      <c r="AP8" s="45"/>
      <c r="AQ8" s="45"/>
      <c r="AR8" s="45"/>
      <c r="AS8" s="45"/>
      <c r="AT8" s="46">
        <f>データ!T6</f>
        <v>33.22</v>
      </c>
      <c r="AU8" s="46"/>
      <c r="AV8" s="46"/>
      <c r="AW8" s="46"/>
      <c r="AX8" s="46"/>
      <c r="AY8" s="46"/>
      <c r="AZ8" s="46"/>
      <c r="BA8" s="46"/>
      <c r="BB8" s="46">
        <f>データ!U6</f>
        <v>220.08</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65.3</v>
      </c>
      <c r="Q10" s="46"/>
      <c r="R10" s="46"/>
      <c r="S10" s="46"/>
      <c r="T10" s="46"/>
      <c r="U10" s="46"/>
      <c r="V10" s="46"/>
      <c r="W10" s="46">
        <f>データ!Q6</f>
        <v>88.58</v>
      </c>
      <c r="X10" s="46"/>
      <c r="Y10" s="46"/>
      <c r="Z10" s="46"/>
      <c r="AA10" s="46"/>
      <c r="AB10" s="46"/>
      <c r="AC10" s="46"/>
      <c r="AD10" s="45">
        <f>データ!R6</f>
        <v>3436</v>
      </c>
      <c r="AE10" s="45"/>
      <c r="AF10" s="45"/>
      <c r="AG10" s="45"/>
      <c r="AH10" s="45"/>
      <c r="AI10" s="45"/>
      <c r="AJ10" s="45"/>
      <c r="AK10" s="2"/>
      <c r="AL10" s="45">
        <f>データ!V6</f>
        <v>4755</v>
      </c>
      <c r="AM10" s="45"/>
      <c r="AN10" s="45"/>
      <c r="AO10" s="45"/>
      <c r="AP10" s="45"/>
      <c r="AQ10" s="45"/>
      <c r="AR10" s="45"/>
      <c r="AS10" s="45"/>
      <c r="AT10" s="46">
        <f>データ!W6</f>
        <v>2.5299999999999998</v>
      </c>
      <c r="AU10" s="46"/>
      <c r="AV10" s="46"/>
      <c r="AW10" s="46"/>
      <c r="AX10" s="46"/>
      <c r="AY10" s="46"/>
      <c r="AZ10" s="46"/>
      <c r="BA10" s="46"/>
      <c r="BB10" s="46">
        <f>データ!X6</f>
        <v>1879.45</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43</v>
      </c>
      <c r="N86" s="12" t="s">
        <v>43</v>
      </c>
      <c r="O86" s="12" t="str">
        <f>データ!EO6</f>
        <v>【0.15】</v>
      </c>
    </row>
  </sheetData>
  <sheetProtection algorithmName="SHA-512" hashValue="rlHeJq8lXEZJ7EiIbLU+XXpvHw+ELhxwLZTExnvdQH6K9oO3iqM+FL4CPZ62y3Pj+Q+xf3yvFCFqgmlOqEWYIQ==" saltValue="ly+B/C8ew7shTJCfvUWEB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64262</v>
      </c>
      <c r="D6" s="19">
        <f t="shared" si="3"/>
        <v>47</v>
      </c>
      <c r="E6" s="19">
        <f t="shared" si="3"/>
        <v>17</v>
      </c>
      <c r="F6" s="19">
        <f t="shared" si="3"/>
        <v>4</v>
      </c>
      <c r="G6" s="19">
        <f t="shared" si="3"/>
        <v>0</v>
      </c>
      <c r="H6" s="19" t="str">
        <f t="shared" si="3"/>
        <v>山形県　三川町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65.3</v>
      </c>
      <c r="Q6" s="20">
        <f t="shared" si="3"/>
        <v>88.58</v>
      </c>
      <c r="R6" s="20">
        <f t="shared" si="3"/>
        <v>3436</v>
      </c>
      <c r="S6" s="20">
        <f t="shared" si="3"/>
        <v>7311</v>
      </c>
      <c r="T6" s="20">
        <f t="shared" si="3"/>
        <v>33.22</v>
      </c>
      <c r="U6" s="20">
        <f t="shared" si="3"/>
        <v>220.08</v>
      </c>
      <c r="V6" s="20">
        <f t="shared" si="3"/>
        <v>4755</v>
      </c>
      <c r="W6" s="20">
        <f t="shared" si="3"/>
        <v>2.5299999999999998</v>
      </c>
      <c r="X6" s="20">
        <f t="shared" si="3"/>
        <v>1879.45</v>
      </c>
      <c r="Y6" s="21">
        <f>IF(Y7="",NA(),Y7)</f>
        <v>69.59</v>
      </c>
      <c r="Z6" s="21">
        <f t="shared" ref="Z6:AH6" si="4">IF(Z7="",NA(),Z7)</f>
        <v>69.819999999999993</v>
      </c>
      <c r="AA6" s="21">
        <f t="shared" si="4"/>
        <v>71.989999999999995</v>
      </c>
      <c r="AB6" s="21">
        <f t="shared" si="4"/>
        <v>70.38</v>
      </c>
      <c r="AC6" s="21">
        <f t="shared" si="4"/>
        <v>67.650000000000006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1157.55</v>
      </c>
      <c r="BG6" s="20">
        <f t="shared" ref="BG6:BO6" si="7">IF(BG7="",NA(),BG7)</f>
        <v>0</v>
      </c>
      <c r="BH6" s="20">
        <f t="shared" si="7"/>
        <v>0</v>
      </c>
      <c r="BI6" s="20">
        <f t="shared" si="7"/>
        <v>0</v>
      </c>
      <c r="BJ6" s="20">
        <f t="shared" si="7"/>
        <v>0</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90.03</v>
      </c>
      <c r="BR6" s="21">
        <f t="shared" ref="BR6:BZ6" si="8">IF(BR7="",NA(),BR7)</f>
        <v>89.99</v>
      </c>
      <c r="BS6" s="21">
        <f t="shared" si="8"/>
        <v>99.15</v>
      </c>
      <c r="BT6" s="21">
        <f t="shared" si="8"/>
        <v>95.07</v>
      </c>
      <c r="BU6" s="21">
        <f t="shared" si="8"/>
        <v>87.78</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178.42</v>
      </c>
      <c r="CC6" s="21">
        <f t="shared" ref="CC6:CK6" si="9">IF(CC7="",NA(),CC7)</f>
        <v>180.41</v>
      </c>
      <c r="CD6" s="21">
        <f t="shared" si="9"/>
        <v>164.55</v>
      </c>
      <c r="CE6" s="21">
        <f t="shared" si="9"/>
        <v>174.24</v>
      </c>
      <c r="CF6" s="21">
        <f t="shared" si="9"/>
        <v>188.39</v>
      </c>
      <c r="CG6" s="21">
        <f t="shared" si="9"/>
        <v>221.81</v>
      </c>
      <c r="CH6" s="21">
        <f t="shared" si="9"/>
        <v>230.02</v>
      </c>
      <c r="CI6" s="21">
        <f t="shared" si="9"/>
        <v>228.47</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f t="shared" si="10"/>
        <v>43.36</v>
      </c>
      <c r="CS6" s="21">
        <f t="shared" si="10"/>
        <v>42.56</v>
      </c>
      <c r="CT6" s="21">
        <f t="shared" si="10"/>
        <v>42.47</v>
      </c>
      <c r="CU6" s="21">
        <f t="shared" si="10"/>
        <v>42.4</v>
      </c>
      <c r="CV6" s="21">
        <f t="shared" si="10"/>
        <v>42.28</v>
      </c>
      <c r="CW6" s="20" t="str">
        <f>IF(CW7="","",IF(CW7="-","【-】","【"&amp;SUBSTITUTE(TEXT(CW7,"#,##0.00"),"-","△")&amp;"】"))</f>
        <v>【42.57】</v>
      </c>
      <c r="CX6" s="21">
        <f>IF(CX7="",NA(),CX7)</f>
        <v>89.87</v>
      </c>
      <c r="CY6" s="21">
        <f t="shared" ref="CY6:DG6" si="11">IF(CY7="",NA(),CY7)</f>
        <v>90.38</v>
      </c>
      <c r="CZ6" s="21">
        <f t="shared" si="11"/>
        <v>90.89</v>
      </c>
      <c r="DA6" s="21">
        <f t="shared" si="11"/>
        <v>91.45</v>
      </c>
      <c r="DB6" s="21">
        <f t="shared" si="11"/>
        <v>91.69</v>
      </c>
      <c r="DC6" s="21">
        <f t="shared" si="11"/>
        <v>83.06</v>
      </c>
      <c r="DD6" s="21">
        <f t="shared" si="11"/>
        <v>83.32</v>
      </c>
      <c r="DE6" s="21">
        <f t="shared" si="11"/>
        <v>83.75</v>
      </c>
      <c r="DF6" s="21">
        <f t="shared" si="11"/>
        <v>84.19</v>
      </c>
      <c r="DG6" s="21">
        <f t="shared" si="11"/>
        <v>84.34</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5" s="22" customFormat="1" x14ac:dyDescent="0.15">
      <c r="A7" s="14"/>
      <c r="B7" s="23">
        <v>2021</v>
      </c>
      <c r="C7" s="23">
        <v>64262</v>
      </c>
      <c r="D7" s="23">
        <v>47</v>
      </c>
      <c r="E7" s="23">
        <v>17</v>
      </c>
      <c r="F7" s="23">
        <v>4</v>
      </c>
      <c r="G7" s="23">
        <v>0</v>
      </c>
      <c r="H7" s="23" t="s">
        <v>97</v>
      </c>
      <c r="I7" s="23" t="s">
        <v>98</v>
      </c>
      <c r="J7" s="23" t="s">
        <v>99</v>
      </c>
      <c r="K7" s="23" t="s">
        <v>100</v>
      </c>
      <c r="L7" s="23" t="s">
        <v>101</v>
      </c>
      <c r="M7" s="23" t="s">
        <v>102</v>
      </c>
      <c r="N7" s="24" t="s">
        <v>103</v>
      </c>
      <c r="O7" s="24" t="s">
        <v>104</v>
      </c>
      <c r="P7" s="24">
        <v>65.3</v>
      </c>
      <c r="Q7" s="24">
        <v>88.58</v>
      </c>
      <c r="R7" s="24">
        <v>3436</v>
      </c>
      <c r="S7" s="24">
        <v>7311</v>
      </c>
      <c r="T7" s="24">
        <v>33.22</v>
      </c>
      <c r="U7" s="24">
        <v>220.08</v>
      </c>
      <c r="V7" s="24">
        <v>4755</v>
      </c>
      <c r="W7" s="24">
        <v>2.5299999999999998</v>
      </c>
      <c r="X7" s="24">
        <v>1879.45</v>
      </c>
      <c r="Y7" s="24">
        <v>69.59</v>
      </c>
      <c r="Z7" s="24">
        <v>69.819999999999993</v>
      </c>
      <c r="AA7" s="24">
        <v>71.989999999999995</v>
      </c>
      <c r="AB7" s="24">
        <v>70.38</v>
      </c>
      <c r="AC7" s="24">
        <v>67.650000000000006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1157.55</v>
      </c>
      <c r="BG7" s="24">
        <v>0</v>
      </c>
      <c r="BH7" s="24">
        <v>0</v>
      </c>
      <c r="BI7" s="24">
        <v>0</v>
      </c>
      <c r="BJ7" s="24">
        <v>0</v>
      </c>
      <c r="BK7" s="24">
        <v>1243.71</v>
      </c>
      <c r="BL7" s="24">
        <v>1194.1500000000001</v>
      </c>
      <c r="BM7" s="24">
        <v>1206.79</v>
      </c>
      <c r="BN7" s="24">
        <v>1258.43</v>
      </c>
      <c r="BO7" s="24">
        <v>1163.75</v>
      </c>
      <c r="BP7" s="24">
        <v>1201.79</v>
      </c>
      <c r="BQ7" s="24">
        <v>90.03</v>
      </c>
      <c r="BR7" s="24">
        <v>89.99</v>
      </c>
      <c r="BS7" s="24">
        <v>99.15</v>
      </c>
      <c r="BT7" s="24">
        <v>95.07</v>
      </c>
      <c r="BU7" s="24">
        <v>87.78</v>
      </c>
      <c r="BV7" s="24">
        <v>74.3</v>
      </c>
      <c r="BW7" s="24">
        <v>72.260000000000005</v>
      </c>
      <c r="BX7" s="24">
        <v>71.84</v>
      </c>
      <c r="BY7" s="24">
        <v>73.36</v>
      </c>
      <c r="BZ7" s="24">
        <v>72.599999999999994</v>
      </c>
      <c r="CA7" s="24">
        <v>75.31</v>
      </c>
      <c r="CB7" s="24">
        <v>178.42</v>
      </c>
      <c r="CC7" s="24">
        <v>180.41</v>
      </c>
      <c r="CD7" s="24">
        <v>164.55</v>
      </c>
      <c r="CE7" s="24">
        <v>174.24</v>
      </c>
      <c r="CF7" s="24">
        <v>188.39</v>
      </c>
      <c r="CG7" s="24">
        <v>221.81</v>
      </c>
      <c r="CH7" s="24">
        <v>230.02</v>
      </c>
      <c r="CI7" s="24">
        <v>228.47</v>
      </c>
      <c r="CJ7" s="24">
        <v>224.88</v>
      </c>
      <c r="CK7" s="24">
        <v>228.64</v>
      </c>
      <c r="CL7" s="24">
        <v>216.39</v>
      </c>
      <c r="CM7" s="24" t="s">
        <v>103</v>
      </c>
      <c r="CN7" s="24" t="s">
        <v>103</v>
      </c>
      <c r="CO7" s="24" t="s">
        <v>103</v>
      </c>
      <c r="CP7" s="24" t="s">
        <v>103</v>
      </c>
      <c r="CQ7" s="24" t="s">
        <v>103</v>
      </c>
      <c r="CR7" s="24">
        <v>43.36</v>
      </c>
      <c r="CS7" s="24">
        <v>42.56</v>
      </c>
      <c r="CT7" s="24">
        <v>42.47</v>
      </c>
      <c r="CU7" s="24">
        <v>42.4</v>
      </c>
      <c r="CV7" s="24">
        <v>42.28</v>
      </c>
      <c r="CW7" s="24">
        <v>42.57</v>
      </c>
      <c r="CX7" s="24">
        <v>89.87</v>
      </c>
      <c r="CY7" s="24">
        <v>90.38</v>
      </c>
      <c r="CZ7" s="24">
        <v>90.89</v>
      </c>
      <c r="DA7" s="24">
        <v>91.45</v>
      </c>
      <c r="DB7" s="24">
        <v>91.69</v>
      </c>
      <c r="DC7" s="24">
        <v>83.06</v>
      </c>
      <c r="DD7" s="24">
        <v>83.32</v>
      </c>
      <c r="DE7" s="24">
        <v>83.75</v>
      </c>
      <c r="DF7" s="24">
        <v>84.19</v>
      </c>
      <c r="DG7" s="24">
        <v>84.34</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0.13</v>
      </c>
      <c r="EL7" s="24">
        <v>0.36</v>
      </c>
      <c r="EM7" s="24">
        <v>0.39</v>
      </c>
      <c r="EN7" s="24">
        <v>0.1</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112</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2023-01-12T06:08:27Z</cp:lastPrinted>
  <dcterms:created xsi:type="dcterms:W3CDTF">2022-12-01T01:50:17Z</dcterms:created>
  <dcterms:modified xsi:type="dcterms:W3CDTF">2023-01-12T06:09:47Z</dcterms:modified>
  <cp:category/>
</cp:coreProperties>
</file>