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52.133\共有フォルダ\総務課\財政係\08 地方公営企業会計関係\R4年度\230111【市町村課1.19(木)16時〆依頼】公営企業に係る「経営比較分析表」（令和3年度決算）の分析について\02 各課より\業務46 水道事業\"/>
    </mc:Choice>
  </mc:AlternateContent>
  <workbookProtection workbookAlgorithmName="SHA-512" workbookHashValue="QbJfj9kYSVrFp7DhcTo8hkeUJT+l7EYlpwdoIZARcoA6nLQ5sWkX49GncNuGloadV4oSuhqfDsOdnLeyRfayjg==" workbookSaltValue="H4kcRMgMGINYGGr1ueYD/w==" workbookSpinCount="100000" lockStructure="1"/>
  <bookViews>
    <workbookView xWindow="0" yWindow="0" windowWidth="18624" windowHeight="498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<sst xmlns="http://schemas.openxmlformats.org/spreadsheetml/2006/main" count="228" uniqueCount="115">
  <si>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</si>
  <si>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</si>
  <si>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</si>
  <si>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</si>
  <si>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</si>
  <si>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</si>
  <si>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</si>
  <si>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</si>
  <si>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</si>
  <si>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</si>
  <si>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</si>
  <si>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</si>
  <si>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</si>
  <si>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</si>
  <si>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</si>
  <si>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</si>
  <si>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</si>
  <si>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</si>
  <si>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</si>
  <si>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</si>
  <si>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</si>
  <si>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</si>
  <si>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</si>
  <si>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</si>
  <si>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</si>
  <si>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</si>
  <si>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</si>
  <si>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</si>
  <si>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</si>
  <si>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</si>
  <si>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</si>
  <si>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</si>
  <si>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</si>
  <si>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</si>
  <si>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</si>
  <si>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</si>
  <si>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</si>
  <si>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</si>
  <si>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</si>
  <si>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</si>
  <si>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</si>
  <si>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</si>
  <si>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</si>
  <si>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</si>
  <si>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</si>
  <si>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</si>
  <si>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</si>
  <si>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</si>
  <si>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</si>
  <si>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</si>
  <si>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</si>
  <si>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</si>
  <si>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</si>
  <si>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</si>
  <si>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</si>
  <si>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</si>
  <si>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</si>
  <si>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</si>
  <si>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</si>
  <si>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</si>
  <si>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</si>
  <si>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</si>
  <si>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</si>
  <si>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</si>
  <si>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</si>
  <si>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</si>
  <si>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</si>
  <si>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</si>
  <si>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</si>
  <si>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</si>
  <si>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</si>
  <si>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</si>
  <si>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</si>
  <si>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</si>
  <si>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</si>
  <si>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</si>
  <si>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</si>
  <si>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</si>
  <si>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</si>
  <si>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</si>
  <si>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</si>
  <si>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</si>
  <si>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</si>
  <si>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</si>
  <si>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</si>
  <si>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</si>
  <si>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</si>
  <si>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</si>
  <si>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</si>
  <si>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</si>
  <si>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</si>
  <si>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</si>
  <si>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</si>
  <si>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山形県　庄内町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</si>
  <si>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</si>
  <si>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</si>
  <si>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</si>
  <si>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</si>
  <si>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</si>
  <si>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</si>
  <si>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</si>
  <si>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</si>
  <si>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</si>
  <si>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</si>
  <si>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</si>
  <si>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</si>
  <si>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</si>
  <si>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</si>
  <si>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</si>
  <si>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</si>
  <si>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</si>
  <si>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</si>
  <si>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r>
      <t>①経常収支比率は給水収益の減少と資産減耗費の増加が影響して減少した。今後も給水人口の減少が予測されるため、より一層の経費削減の検討が必要である。
②累積欠損金比率は発生していないが、給水収益の減少が予測されることから、引き続き経営の効率化に努め健全性を維持していく。
③流動比率は類似団体と比較して低いが150％以上を維持しており、支払能力は安定している。
④企業債残高対給水収益比率は類似団体と比較して低く良好だが、今後も施設の維持更新には多額の費用投資が必要なため、更新費用の平準化と効率化を図りながら適切な投資規模を確保し健全な経営に努める。
⑤料金回収率は資産減耗費等の増加による給水原価の増加が影響して減少した。引き続き人口減少等による有収水量の減少が予測されるため、今後もより一層の経費削減の検討が必要である。
⑥</t>
    </r>
    <r>
      <rPr>
        <sz val="11"/>
        <rFont val="ＭＳ ゴシック"/>
        <family val="3"/>
        <charset val="128"/>
      </rPr>
      <t>給水原価は有収水量は減少した一方で資産減耗費等で営業費用が増加したことにより増加した。</t>
    </r>
    <r>
      <rPr>
        <sz val="11"/>
        <color theme="1"/>
        <rFont val="ＭＳ ゴシック"/>
        <family val="3"/>
        <charset val="128"/>
      </rPr>
      <t>今後も人口減少等による有収水量の減少が予測されるため、今後もより一層の経費削減の検討が必要である。
⑦施設利用率は類似団体より低い状態が継続している。広域化による施設の統廃合や水需要の規模に応じたダウンサイジングなど、効率化を図っていく必要がある。
⑧有収率は類似団体と比較して高い。引続き計画的な管路更新と定期的な漏水調査を実施する。</t>
    </r>
    <rPh sb="16" eb="18">
      <t>シサン</t>
    </rPh>
    <rPh sb="18" eb="21">
      <t>ゲンモウヒ</t>
    </rPh>
    <rPh sb="22" eb="24">
      <t>ゾウカ</t>
    </rPh>
    <rPh sb="25" eb="27">
      <t>エイキョウ</t>
    </rPh>
    <rPh sb="282" eb="284">
      <t>シサン</t>
    </rPh>
    <rPh sb="284" eb="287">
      <t>ゲンモウヒ</t>
    </rPh>
    <rPh sb="287" eb="288">
      <t>トウ</t>
    </rPh>
    <rPh sb="289" eb="291">
      <t>ゾウカ</t>
    </rPh>
    <rPh sb="294" eb="296">
      <t>キュウスイ</t>
    </rPh>
    <rPh sb="296" eb="298">
      <t>ゲンカ</t>
    </rPh>
    <rPh sb="299" eb="300">
      <t>ゾウ</t>
    </rPh>
    <rPh sb="300" eb="301">
      <t>カ</t>
    </rPh>
    <rPh sb="368" eb="370">
      <t>ユウシュウ</t>
    </rPh>
    <rPh sb="370" eb="372">
      <t>スイリョウ</t>
    </rPh>
    <rPh sb="373" eb="375">
      <t>ゲンショウ</t>
    </rPh>
    <rPh sb="377" eb="379">
      <t>イッポウ</t>
    </rPh>
    <rPh sb="385" eb="386">
      <t>トウ</t>
    </rPh>
    <rPh sb="387" eb="391">
      <t>エイギョウヒヨウ</t>
    </rPh>
    <rPh sb="392" eb="394">
      <t>ゾウカ</t>
    </rPh>
    <rPh sb="401" eb="403">
      <t>ゾウカ</t>
    </rPh>
    <rPh sb="463" eb="467">
      <t>ルイジダンタイ</t>
    </rPh>
    <rPh sb="469" eb="470">
      <t>ヒク</t>
    </rPh>
    <rPh sb="471" eb="473">
      <t>ジョウタイ</t>
    </rPh>
    <rPh sb="474" eb="476">
      <t>ケイゾク</t>
    </rPh>
    <rPh sb="481" eb="484">
      <t>コウイキカ</t>
    </rPh>
    <phoneticPr fontId="4"/>
  </si>
  <si>
    <t>　平成30年度からの広域水道料金値下げにより当面は利益が維持されるが、水需要の減少で下がっていく見込みである。このため、より一層の経費削減に取り組み、施設の効率化・長寿命化による建設改良費の軽減を図ることが必要である。
　今後も水道ビジョンに沿った事業運営と、アセットマネジメントを活用した中長期的な視野で、資産・財産管理を行い、経営の健全化に努めていく。</t>
    <phoneticPr fontId="4"/>
  </si>
  <si>
    <t xml:space="preserve">①有形固定資産減価償却率は類似団体と比較してやや高い。すでに法定耐用年数を超えた資産もあるほか、電気・機械設備には老朽化した資産もあり、管路同様に更新が必要である。
②管路経年化率は類似団体と比較して低い。今後も計画的な更新を行う必要がある。
③管路更新率は類似団体より高く全国平均並みとなったが、更新する際はガス事業による供給管入替工事に合わせて施行して経費削減に努めている。更新費用の平準化を進めるとともに、計画的に更新、耐震化を図る必要がある。
</t>
    <rPh sb="135" eb="136">
      <t>タカ</t>
    </rPh>
    <rPh sb="137" eb="142">
      <t>ゼンコクヘイキンナ</t>
    </rPh>
    <rPh sb="149" eb="151">
      <t>コウシン</t>
    </rPh>
    <rPh sb="153" eb="154">
      <t>サイ</t>
    </rPh>
    <rPh sb="157" eb="159">
      <t>ジギョウ</t>
    </rPh>
    <rPh sb="162" eb="165">
      <t>キョウキュウカン</t>
    </rPh>
    <rPh sb="165" eb="169">
      <t>イレカエコウジ</t>
    </rPh>
    <rPh sb="170" eb="171">
      <t>ア</t>
    </rPh>
    <rPh sb="174" eb="176">
      <t>シコウ</t>
    </rPh>
    <rPh sb="178" eb="182">
      <t>ケイヒサクゲン</t>
    </rPh>
    <rPh sb="183" eb="184">
      <t>ツト</t>
    </rPh>
    <rPh sb="191" eb="193">
      <t>ヒヨウ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</si>
</sst>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0.74</c:v>
                </c:pt>
                <c:pt idx="1">
                  <c:v>0.09</c:v>
                </c:pt>
                <c:pt idx="2">
                  <c:v>0.56999999999999995</c:v>
                </c:pt>
                <c:pt idx="3">
                  <c:v>0.35</c:v>
                </c:pt>
                <c:pt idx="4">
                  <c:v>0.7</c:v>
                </c:pt>
              </c:numCache>
            </c:numRef>
          </c:val>
          <c:extLst>
            <c:ext xmlns:c16="http://schemas.microsoft.com/office/drawing/2014/chart" uri="{C3380CC4-5D6E-409C-BE32-E72D297353CC}">
              <c16:uniqueId val="{00000000-FCDA-4C7D-8489-C132CF6F7048}"/>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0.54</c:v>
                </c:pt>
                <c:pt idx="1">
                  <c:v>0.5</c:v>
                </c:pt>
                <c:pt idx="2">
                  <c:v>0.52</c:v>
                </c:pt>
                <c:pt idx="3">
                  <c:v>0.53</c:v>
                </c:pt>
                <c:pt idx="4">
                  <c:v>0.48</c:v>
                </c:pt>
              </c:numCache>
            </c:numRef>
          </c:val>
          <c:smooth val="0"/>
          <c:extLst>
            <c:ext xmlns:c16="http://schemas.microsoft.com/office/drawing/2014/chart" uri="{C3380CC4-5D6E-409C-BE32-E72D297353CC}">
              <c16:uniqueId val="{00000001-FCDA-4C7D-8489-C132CF6F7048}"/>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42.66</c:v>
                </c:pt>
                <c:pt idx="1">
                  <c:v>42.13</c:v>
                </c:pt>
                <c:pt idx="2">
                  <c:v>40.99</c:v>
                </c:pt>
                <c:pt idx="3">
                  <c:v>41.37</c:v>
                </c:pt>
                <c:pt idx="4">
                  <c:v>40.630000000000003</c:v>
                </c:pt>
              </c:numCache>
            </c:numRef>
          </c:val>
          <c:extLst>
            <c:ext xmlns:c16="http://schemas.microsoft.com/office/drawing/2014/chart" uri="{C3380CC4-5D6E-409C-BE32-E72D297353CC}">
              <c16:uniqueId val="{00000000-2A94-41DE-96AF-CBEF563E7CEA}"/>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55.63</c:v>
                </c:pt>
                <c:pt idx="1">
                  <c:v>55.03</c:v>
                </c:pt>
                <c:pt idx="2">
                  <c:v>55.14</c:v>
                </c:pt>
                <c:pt idx="3">
                  <c:v>55.89</c:v>
                </c:pt>
                <c:pt idx="4">
                  <c:v>55.72</c:v>
                </c:pt>
              </c:numCache>
            </c:numRef>
          </c:val>
          <c:smooth val="0"/>
          <c:extLst>
            <c:ext xmlns:c16="http://schemas.microsoft.com/office/drawing/2014/chart" uri="{C3380CC4-5D6E-409C-BE32-E72D297353CC}">
              <c16:uniqueId val="{00000001-2A94-41DE-96AF-CBEF563E7CEA}"/>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94.76</c:v>
                </c:pt>
                <c:pt idx="1">
                  <c:v>94.87</c:v>
                </c:pt>
                <c:pt idx="2">
                  <c:v>95.35</c:v>
                </c:pt>
                <c:pt idx="3">
                  <c:v>95.39</c:v>
                </c:pt>
                <c:pt idx="4">
                  <c:v>95.52</c:v>
                </c:pt>
              </c:numCache>
            </c:numRef>
          </c:val>
          <c:extLst>
            <c:ext xmlns:c16="http://schemas.microsoft.com/office/drawing/2014/chart" uri="{C3380CC4-5D6E-409C-BE32-E72D297353CC}">
              <c16:uniqueId val="{00000000-49F7-4B1C-90F2-F87FC1FA4C32}"/>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82.04</c:v>
                </c:pt>
                <c:pt idx="1">
                  <c:v>81.900000000000006</c:v>
                </c:pt>
                <c:pt idx="2">
                  <c:v>81.39</c:v>
                </c:pt>
                <c:pt idx="3">
                  <c:v>81.27</c:v>
                </c:pt>
                <c:pt idx="4">
                  <c:v>81.260000000000005</c:v>
                </c:pt>
              </c:numCache>
            </c:numRef>
          </c:val>
          <c:smooth val="0"/>
          <c:extLst>
            <c:ext xmlns:c16="http://schemas.microsoft.com/office/drawing/2014/chart" uri="{C3380CC4-5D6E-409C-BE32-E72D297353CC}">
              <c16:uniqueId val="{00000001-49F7-4B1C-90F2-F87FC1FA4C32}"/>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101.43</c:v>
                </c:pt>
                <c:pt idx="1">
                  <c:v>108.51</c:v>
                </c:pt>
                <c:pt idx="2">
                  <c:v>107.13</c:v>
                </c:pt>
                <c:pt idx="3">
                  <c:v>105.97</c:v>
                </c:pt>
                <c:pt idx="4">
                  <c:v>103.46</c:v>
                </c:pt>
              </c:numCache>
            </c:numRef>
          </c:val>
          <c:extLst>
            <c:ext xmlns:c16="http://schemas.microsoft.com/office/drawing/2014/chart" uri="{C3380CC4-5D6E-409C-BE32-E72D297353CC}">
              <c16:uniqueId val="{00000000-3959-4965-B30F-9D58824AFD58}"/>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110.05</c:v>
                </c:pt>
                <c:pt idx="1">
                  <c:v>108.87</c:v>
                </c:pt>
                <c:pt idx="2">
                  <c:v>108.61</c:v>
                </c:pt>
                <c:pt idx="3">
                  <c:v>108.35</c:v>
                </c:pt>
                <c:pt idx="4">
                  <c:v>108.84</c:v>
                </c:pt>
              </c:numCache>
            </c:numRef>
          </c:val>
          <c:smooth val="0"/>
          <c:extLst>
            <c:ext xmlns:c16="http://schemas.microsoft.com/office/drawing/2014/chart" uri="{C3380CC4-5D6E-409C-BE32-E72D297353CC}">
              <c16:uniqueId val="{00000001-3959-4965-B30F-9D58824AFD58}"/>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48.26</c:v>
                </c:pt>
                <c:pt idx="1">
                  <c:v>50.6</c:v>
                </c:pt>
                <c:pt idx="2">
                  <c:v>51.25</c:v>
                </c:pt>
                <c:pt idx="3">
                  <c:v>53.44</c:v>
                </c:pt>
                <c:pt idx="4">
                  <c:v>55.15</c:v>
                </c:pt>
              </c:numCache>
            </c:numRef>
          </c:val>
          <c:extLst>
            <c:ext xmlns:c16="http://schemas.microsoft.com/office/drawing/2014/chart" uri="{C3380CC4-5D6E-409C-BE32-E72D297353CC}">
              <c16:uniqueId val="{00000000-5102-491C-BBE6-7704E91389AE}"/>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48.05</c:v>
                </c:pt>
                <c:pt idx="1">
                  <c:v>48.87</c:v>
                </c:pt>
                <c:pt idx="2">
                  <c:v>49.92</c:v>
                </c:pt>
                <c:pt idx="3">
                  <c:v>50.63</c:v>
                </c:pt>
                <c:pt idx="4">
                  <c:v>51.29</c:v>
                </c:pt>
              </c:numCache>
            </c:numRef>
          </c:val>
          <c:smooth val="0"/>
          <c:extLst>
            <c:ext xmlns:c16="http://schemas.microsoft.com/office/drawing/2014/chart" uri="{C3380CC4-5D6E-409C-BE32-E72D297353CC}">
              <c16:uniqueId val="{00000001-5102-491C-BBE6-7704E91389AE}"/>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0</c:v>
                </c:pt>
                <c:pt idx="1">
                  <c:v>0</c:v>
                </c:pt>
                <c:pt idx="2">
                  <c:v>0</c:v>
                </c:pt>
                <c:pt idx="3" formatCode="#,##0.00;&quot;△&quot;#,##0.00;&quot;-&quot;">
                  <c:v>11.78</c:v>
                </c:pt>
                <c:pt idx="4" formatCode="#,##0.00;&quot;△&quot;#,##0.00;&quot;-&quot;">
                  <c:v>11.86</c:v>
                </c:pt>
              </c:numCache>
            </c:numRef>
          </c:val>
          <c:extLst>
            <c:ext xmlns:c16="http://schemas.microsoft.com/office/drawing/2014/chart" uri="{C3380CC4-5D6E-409C-BE32-E72D297353CC}">
              <c16:uniqueId val="{00000000-03CC-4C75-994E-285BC74258AD}"/>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13.39</c:v>
                </c:pt>
                <c:pt idx="1">
                  <c:v>14.85</c:v>
                </c:pt>
                <c:pt idx="2">
                  <c:v>16.88</c:v>
                </c:pt>
                <c:pt idx="3">
                  <c:v>18.28</c:v>
                </c:pt>
                <c:pt idx="4">
                  <c:v>19.61</c:v>
                </c:pt>
              </c:numCache>
            </c:numRef>
          </c:val>
          <c:smooth val="0"/>
          <c:extLst>
            <c:ext xmlns:c16="http://schemas.microsoft.com/office/drawing/2014/chart" uri="{C3380CC4-5D6E-409C-BE32-E72D297353CC}">
              <c16:uniqueId val="{00000001-03CC-4C75-994E-285BC74258AD}"/>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D93-474A-A5D5-5A1479383E3E}"/>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2.64</c:v>
                </c:pt>
                <c:pt idx="1">
                  <c:v>3.16</c:v>
                </c:pt>
                <c:pt idx="2">
                  <c:v>3.59</c:v>
                </c:pt>
                <c:pt idx="3">
                  <c:v>3.98</c:v>
                </c:pt>
                <c:pt idx="4">
                  <c:v>6.02</c:v>
                </c:pt>
              </c:numCache>
            </c:numRef>
          </c:val>
          <c:smooth val="0"/>
          <c:extLst>
            <c:ext xmlns:c16="http://schemas.microsoft.com/office/drawing/2014/chart" uri="{C3380CC4-5D6E-409C-BE32-E72D297353CC}">
              <c16:uniqueId val="{00000001-FD93-474A-A5D5-5A1479383E3E}"/>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153.65</c:v>
                </c:pt>
                <c:pt idx="1">
                  <c:v>178.11</c:v>
                </c:pt>
                <c:pt idx="2">
                  <c:v>187.39</c:v>
                </c:pt>
                <c:pt idx="3">
                  <c:v>197.09</c:v>
                </c:pt>
                <c:pt idx="4">
                  <c:v>163.74</c:v>
                </c:pt>
              </c:numCache>
            </c:numRef>
          </c:val>
          <c:extLst>
            <c:ext xmlns:c16="http://schemas.microsoft.com/office/drawing/2014/chart" uri="{C3380CC4-5D6E-409C-BE32-E72D297353CC}">
              <c16:uniqueId val="{00000000-2FD0-49B5-9B68-86D6D93D6992}"/>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359.47</c:v>
                </c:pt>
                <c:pt idx="1">
                  <c:v>369.69</c:v>
                </c:pt>
                <c:pt idx="2">
                  <c:v>379.08</c:v>
                </c:pt>
                <c:pt idx="3">
                  <c:v>367.55</c:v>
                </c:pt>
                <c:pt idx="4">
                  <c:v>378.56</c:v>
                </c:pt>
              </c:numCache>
            </c:numRef>
          </c:val>
          <c:smooth val="0"/>
          <c:extLst>
            <c:ext xmlns:c16="http://schemas.microsoft.com/office/drawing/2014/chart" uri="{C3380CC4-5D6E-409C-BE32-E72D297353CC}">
              <c16:uniqueId val="{00000001-2FD0-49B5-9B68-86D6D93D6992}"/>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314.29000000000002</c:v>
                </c:pt>
                <c:pt idx="1">
                  <c:v>303.66000000000003</c:v>
                </c:pt>
                <c:pt idx="2">
                  <c:v>315.27</c:v>
                </c:pt>
                <c:pt idx="3">
                  <c:v>290.42</c:v>
                </c:pt>
                <c:pt idx="4">
                  <c:v>275.82</c:v>
                </c:pt>
              </c:numCache>
            </c:numRef>
          </c:val>
          <c:extLst>
            <c:ext xmlns:c16="http://schemas.microsoft.com/office/drawing/2014/chart" uri="{C3380CC4-5D6E-409C-BE32-E72D297353CC}">
              <c16:uniqueId val="{00000000-4E3B-495A-9D4E-AABF4CCADAE7}"/>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401.79</c:v>
                </c:pt>
                <c:pt idx="1">
                  <c:v>402.99</c:v>
                </c:pt>
                <c:pt idx="2">
                  <c:v>398.98</c:v>
                </c:pt>
                <c:pt idx="3">
                  <c:v>418.68</c:v>
                </c:pt>
                <c:pt idx="4">
                  <c:v>395.68</c:v>
                </c:pt>
              </c:numCache>
            </c:numRef>
          </c:val>
          <c:smooth val="0"/>
          <c:extLst>
            <c:ext xmlns:c16="http://schemas.microsoft.com/office/drawing/2014/chart" uri="{C3380CC4-5D6E-409C-BE32-E72D297353CC}">
              <c16:uniqueId val="{00000001-4E3B-495A-9D4E-AABF4CCADAE7}"/>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99.33</c:v>
                </c:pt>
                <c:pt idx="1">
                  <c:v>107.04</c:v>
                </c:pt>
                <c:pt idx="2">
                  <c:v>105.33</c:v>
                </c:pt>
                <c:pt idx="3">
                  <c:v>103.56</c:v>
                </c:pt>
                <c:pt idx="4">
                  <c:v>101.44</c:v>
                </c:pt>
              </c:numCache>
            </c:numRef>
          </c:val>
          <c:extLst>
            <c:ext xmlns:c16="http://schemas.microsoft.com/office/drawing/2014/chart" uri="{C3380CC4-5D6E-409C-BE32-E72D297353CC}">
              <c16:uniqueId val="{00000000-7115-405F-A1C9-8F0DC4126D58}"/>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100.12</c:v>
                </c:pt>
                <c:pt idx="1">
                  <c:v>98.66</c:v>
                </c:pt>
                <c:pt idx="2">
                  <c:v>98.64</c:v>
                </c:pt>
                <c:pt idx="3">
                  <c:v>94.78</c:v>
                </c:pt>
                <c:pt idx="4">
                  <c:v>97.59</c:v>
                </c:pt>
              </c:numCache>
            </c:numRef>
          </c:val>
          <c:smooth val="0"/>
          <c:extLst>
            <c:ext xmlns:c16="http://schemas.microsoft.com/office/drawing/2014/chart" uri="{C3380CC4-5D6E-409C-BE32-E72D297353CC}">
              <c16:uniqueId val="{00000001-7115-405F-A1C9-8F0DC4126D58}"/>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204.25</c:v>
                </c:pt>
                <c:pt idx="1">
                  <c:v>189.61</c:v>
                </c:pt>
                <c:pt idx="2">
                  <c:v>192.35</c:v>
                </c:pt>
                <c:pt idx="3">
                  <c:v>195.23</c:v>
                </c:pt>
                <c:pt idx="4">
                  <c:v>199.25</c:v>
                </c:pt>
              </c:numCache>
            </c:numRef>
          </c:val>
          <c:extLst>
            <c:ext xmlns:c16="http://schemas.microsoft.com/office/drawing/2014/chart" uri="{C3380CC4-5D6E-409C-BE32-E72D297353CC}">
              <c16:uniqueId val="{00000000-260D-438E-9169-4999638A5F4E}"/>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174.97</c:v>
                </c:pt>
                <c:pt idx="1">
                  <c:v>178.59</c:v>
                </c:pt>
                <c:pt idx="2">
                  <c:v>178.92</c:v>
                </c:pt>
                <c:pt idx="3">
                  <c:v>181.3</c:v>
                </c:pt>
                <c:pt idx="4">
                  <c:v>181.71</c:v>
                </c:pt>
              </c:numCache>
            </c:numRef>
          </c:val>
          <c:smooth val="0"/>
          <c:extLst>
            <c:ext xmlns:c16="http://schemas.microsoft.com/office/drawing/2014/chart" uri="{C3380CC4-5D6E-409C-BE32-E72D297353CC}">
              <c16:uniqueId val="{00000001-260D-438E-9169-4999638A5F4E}"/>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L66" sqref="BL66:BZ82"/>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2">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2">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2" t="str">
        <f>データ!H6</f>
        <v>山形県　庄内町</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2">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A6</v>
      </c>
      <c r="X8" s="44"/>
      <c r="Y8" s="44"/>
      <c r="Z8" s="44"/>
      <c r="AA8" s="44"/>
      <c r="AB8" s="44"/>
      <c r="AC8" s="44"/>
      <c r="AD8" s="44" t="str">
        <f>データ!$M$6</f>
        <v>非設置</v>
      </c>
      <c r="AE8" s="44"/>
      <c r="AF8" s="44"/>
      <c r="AG8" s="44"/>
      <c r="AH8" s="44"/>
      <c r="AI8" s="44"/>
      <c r="AJ8" s="44"/>
      <c r="AK8" s="2"/>
      <c r="AL8" s="45">
        <f>データ!$R$6</f>
        <v>20307</v>
      </c>
      <c r="AM8" s="45"/>
      <c r="AN8" s="45"/>
      <c r="AO8" s="45"/>
      <c r="AP8" s="45"/>
      <c r="AQ8" s="45"/>
      <c r="AR8" s="45"/>
      <c r="AS8" s="45"/>
      <c r="AT8" s="46">
        <f>データ!$S$6</f>
        <v>249.17</v>
      </c>
      <c r="AU8" s="47"/>
      <c r="AV8" s="47"/>
      <c r="AW8" s="47"/>
      <c r="AX8" s="47"/>
      <c r="AY8" s="47"/>
      <c r="AZ8" s="47"/>
      <c r="BA8" s="47"/>
      <c r="BB8" s="48">
        <f>データ!$T$6</f>
        <v>81.5</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2">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2">
      <c r="A10" s="2"/>
      <c r="B10" s="46" t="str">
        <f>データ!$N$6</f>
        <v>-</v>
      </c>
      <c r="C10" s="47"/>
      <c r="D10" s="47"/>
      <c r="E10" s="47"/>
      <c r="F10" s="47"/>
      <c r="G10" s="47"/>
      <c r="H10" s="47"/>
      <c r="I10" s="46">
        <f>データ!$O$6</f>
        <v>66.569999999999993</v>
      </c>
      <c r="J10" s="47"/>
      <c r="K10" s="47"/>
      <c r="L10" s="47"/>
      <c r="M10" s="47"/>
      <c r="N10" s="47"/>
      <c r="O10" s="81"/>
      <c r="P10" s="48">
        <f>データ!$P$6</f>
        <v>99.35</v>
      </c>
      <c r="Q10" s="48"/>
      <c r="R10" s="48"/>
      <c r="S10" s="48"/>
      <c r="T10" s="48"/>
      <c r="U10" s="48"/>
      <c r="V10" s="48"/>
      <c r="W10" s="45">
        <f>データ!$Q$6</f>
        <v>4444</v>
      </c>
      <c r="X10" s="45"/>
      <c r="Y10" s="45"/>
      <c r="Z10" s="45"/>
      <c r="AA10" s="45"/>
      <c r="AB10" s="45"/>
      <c r="AC10" s="45"/>
      <c r="AD10" s="2"/>
      <c r="AE10" s="2"/>
      <c r="AF10" s="2"/>
      <c r="AG10" s="2"/>
      <c r="AH10" s="2"/>
      <c r="AI10" s="2"/>
      <c r="AJ10" s="2"/>
      <c r="AK10" s="2"/>
      <c r="AL10" s="45">
        <f>データ!$U$6</f>
        <v>20026</v>
      </c>
      <c r="AM10" s="45"/>
      <c r="AN10" s="45"/>
      <c r="AO10" s="45"/>
      <c r="AP10" s="45"/>
      <c r="AQ10" s="45"/>
      <c r="AR10" s="45"/>
      <c r="AS10" s="45"/>
      <c r="AT10" s="46">
        <f>データ!$V$6</f>
        <v>249.17</v>
      </c>
      <c r="AU10" s="47"/>
      <c r="AV10" s="47"/>
      <c r="AW10" s="47"/>
      <c r="AX10" s="47"/>
      <c r="AY10" s="47"/>
      <c r="AZ10" s="47"/>
      <c r="BA10" s="47"/>
      <c r="BB10" s="48">
        <f>データ!$W$6</f>
        <v>80.37</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2">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2">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112</v>
      </c>
      <c r="BM16" s="58"/>
      <c r="BN16" s="58"/>
      <c r="BO16" s="58"/>
      <c r="BP16" s="58"/>
      <c r="BQ16" s="58"/>
      <c r="BR16" s="58"/>
      <c r="BS16" s="58"/>
      <c r="BT16" s="58"/>
      <c r="BU16" s="58"/>
      <c r="BV16" s="58"/>
      <c r="BW16" s="58"/>
      <c r="BX16" s="58"/>
      <c r="BY16" s="58"/>
      <c r="BZ16" s="59"/>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114</v>
      </c>
      <c r="BM47" s="58"/>
      <c r="BN47" s="58"/>
      <c r="BO47" s="58"/>
      <c r="BP47" s="58"/>
      <c r="BQ47" s="58"/>
      <c r="BR47" s="58"/>
      <c r="BS47" s="58"/>
      <c r="BT47" s="58"/>
      <c r="BU47" s="58"/>
      <c r="BV47" s="58"/>
      <c r="BW47" s="58"/>
      <c r="BX47" s="58"/>
      <c r="BY47" s="58"/>
      <c r="BZ47" s="59"/>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2">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2">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113</v>
      </c>
      <c r="BM66" s="58"/>
      <c r="BN66" s="58"/>
      <c r="BO66" s="58"/>
      <c r="BP66" s="58"/>
      <c r="BQ66" s="58"/>
      <c r="BR66" s="58"/>
      <c r="BS66" s="58"/>
      <c r="BT66" s="58"/>
      <c r="BU66" s="58"/>
      <c r="BV66" s="58"/>
      <c r="BW66" s="58"/>
      <c r="BX66" s="58"/>
      <c r="BY66" s="58"/>
      <c r="BZ66" s="59"/>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IIWXUHp0v76/xYyAxdaypWXGabsm9RUhW/l9xxjuoa3HWaZT6zeoN7Adm6jB2OlEiJ9clAcxO7IGlI52/aEVEQ==" saltValue="A2eBVjbo0eIdzGDTKLzWlg=="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2">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2021</v>
      </c>
      <c r="C6" s="20">
        <f t="shared" ref="C6:W6" si="3">C7</f>
        <v>64289</v>
      </c>
      <c r="D6" s="20">
        <f t="shared" si="3"/>
        <v>46</v>
      </c>
      <c r="E6" s="20">
        <f t="shared" si="3"/>
        <v>1</v>
      </c>
      <c r="F6" s="20">
        <f t="shared" si="3"/>
        <v>0</v>
      </c>
      <c r="G6" s="20">
        <f t="shared" si="3"/>
        <v>1</v>
      </c>
      <c r="H6" s="20" t="str">
        <f t="shared" si="3"/>
        <v>山形県　庄内町</v>
      </c>
      <c r="I6" s="20" t="str">
        <f t="shared" si="3"/>
        <v>法適用</v>
      </c>
      <c r="J6" s="20" t="str">
        <f t="shared" si="3"/>
        <v>水道事業</v>
      </c>
      <c r="K6" s="20" t="str">
        <f t="shared" si="3"/>
        <v>末端給水事業</v>
      </c>
      <c r="L6" s="20" t="str">
        <f t="shared" si="3"/>
        <v>A6</v>
      </c>
      <c r="M6" s="20" t="str">
        <f t="shared" si="3"/>
        <v>非設置</v>
      </c>
      <c r="N6" s="21" t="str">
        <f t="shared" si="3"/>
        <v>-</v>
      </c>
      <c r="O6" s="21">
        <f t="shared" si="3"/>
        <v>66.569999999999993</v>
      </c>
      <c r="P6" s="21">
        <f t="shared" si="3"/>
        <v>99.35</v>
      </c>
      <c r="Q6" s="21">
        <f t="shared" si="3"/>
        <v>4444</v>
      </c>
      <c r="R6" s="21">
        <f t="shared" si="3"/>
        <v>20307</v>
      </c>
      <c r="S6" s="21">
        <f t="shared" si="3"/>
        <v>249.17</v>
      </c>
      <c r="T6" s="21">
        <f t="shared" si="3"/>
        <v>81.5</v>
      </c>
      <c r="U6" s="21">
        <f t="shared" si="3"/>
        <v>20026</v>
      </c>
      <c r="V6" s="21">
        <f t="shared" si="3"/>
        <v>249.17</v>
      </c>
      <c r="W6" s="21">
        <f t="shared" si="3"/>
        <v>80.37</v>
      </c>
      <c r="X6" s="22">
        <f>IF(X7="",NA(),X7)</f>
        <v>101.43</v>
      </c>
      <c r="Y6" s="22">
        <f t="shared" ref="Y6:AG6" si="4">IF(Y7="",NA(),Y7)</f>
        <v>108.51</v>
      </c>
      <c r="Z6" s="22">
        <f t="shared" si="4"/>
        <v>107.13</v>
      </c>
      <c r="AA6" s="22">
        <f t="shared" si="4"/>
        <v>105.97</v>
      </c>
      <c r="AB6" s="22">
        <f t="shared" si="4"/>
        <v>103.46</v>
      </c>
      <c r="AC6" s="22">
        <f t="shared" si="4"/>
        <v>110.05</v>
      </c>
      <c r="AD6" s="22">
        <f t="shared" si="4"/>
        <v>108.87</v>
      </c>
      <c r="AE6" s="22">
        <f t="shared" si="4"/>
        <v>108.61</v>
      </c>
      <c r="AF6" s="22">
        <f t="shared" si="4"/>
        <v>108.35</v>
      </c>
      <c r="AG6" s="22">
        <f t="shared" si="4"/>
        <v>108.84</v>
      </c>
      <c r="AH6" s="21" t="str">
        <f>IF(AH7="","",IF(AH7="-","【-】","【"&amp;SUBSTITUTE(TEXT(AH7,"#,##0.00"),"-","△")&amp;"】"))</f>
        <v>【111.39】</v>
      </c>
      <c r="AI6" s="21">
        <f>IF(AI7="",NA(),AI7)</f>
        <v>0</v>
      </c>
      <c r="AJ6" s="21">
        <f t="shared" ref="AJ6:AR6" si="5">IF(AJ7="",NA(),AJ7)</f>
        <v>0</v>
      </c>
      <c r="AK6" s="21">
        <f t="shared" si="5"/>
        <v>0</v>
      </c>
      <c r="AL6" s="21">
        <f t="shared" si="5"/>
        <v>0</v>
      </c>
      <c r="AM6" s="21">
        <f t="shared" si="5"/>
        <v>0</v>
      </c>
      <c r="AN6" s="22">
        <f t="shared" si="5"/>
        <v>2.64</v>
      </c>
      <c r="AO6" s="22">
        <f t="shared" si="5"/>
        <v>3.16</v>
      </c>
      <c r="AP6" s="22">
        <f t="shared" si="5"/>
        <v>3.59</v>
      </c>
      <c r="AQ6" s="22">
        <f t="shared" si="5"/>
        <v>3.98</v>
      </c>
      <c r="AR6" s="22">
        <f t="shared" si="5"/>
        <v>6.02</v>
      </c>
      <c r="AS6" s="21" t="str">
        <f>IF(AS7="","",IF(AS7="-","【-】","【"&amp;SUBSTITUTE(TEXT(AS7,"#,##0.00"),"-","△")&amp;"】"))</f>
        <v>【1.30】</v>
      </c>
      <c r="AT6" s="22">
        <f>IF(AT7="",NA(),AT7)</f>
        <v>153.65</v>
      </c>
      <c r="AU6" s="22">
        <f t="shared" ref="AU6:BC6" si="6">IF(AU7="",NA(),AU7)</f>
        <v>178.11</v>
      </c>
      <c r="AV6" s="22">
        <f t="shared" si="6"/>
        <v>187.39</v>
      </c>
      <c r="AW6" s="22">
        <f t="shared" si="6"/>
        <v>197.09</v>
      </c>
      <c r="AX6" s="22">
        <f t="shared" si="6"/>
        <v>163.74</v>
      </c>
      <c r="AY6" s="22">
        <f t="shared" si="6"/>
        <v>359.47</v>
      </c>
      <c r="AZ6" s="22">
        <f t="shared" si="6"/>
        <v>369.69</v>
      </c>
      <c r="BA6" s="22">
        <f t="shared" si="6"/>
        <v>379.08</v>
      </c>
      <c r="BB6" s="22">
        <f t="shared" si="6"/>
        <v>367.55</v>
      </c>
      <c r="BC6" s="22">
        <f t="shared" si="6"/>
        <v>378.56</v>
      </c>
      <c r="BD6" s="21" t="str">
        <f>IF(BD7="","",IF(BD7="-","【-】","【"&amp;SUBSTITUTE(TEXT(BD7,"#,##0.00"),"-","△")&amp;"】"))</f>
        <v>【261.51】</v>
      </c>
      <c r="BE6" s="22">
        <f>IF(BE7="",NA(),BE7)</f>
        <v>314.29000000000002</v>
      </c>
      <c r="BF6" s="22">
        <f t="shared" ref="BF6:BN6" si="7">IF(BF7="",NA(),BF7)</f>
        <v>303.66000000000003</v>
      </c>
      <c r="BG6" s="22">
        <f t="shared" si="7"/>
        <v>315.27</v>
      </c>
      <c r="BH6" s="22">
        <f t="shared" si="7"/>
        <v>290.42</v>
      </c>
      <c r="BI6" s="22">
        <f t="shared" si="7"/>
        <v>275.82</v>
      </c>
      <c r="BJ6" s="22">
        <f t="shared" si="7"/>
        <v>401.79</v>
      </c>
      <c r="BK6" s="22">
        <f t="shared" si="7"/>
        <v>402.99</v>
      </c>
      <c r="BL6" s="22">
        <f t="shared" si="7"/>
        <v>398.98</v>
      </c>
      <c r="BM6" s="22">
        <f t="shared" si="7"/>
        <v>418.68</v>
      </c>
      <c r="BN6" s="22">
        <f t="shared" si="7"/>
        <v>395.68</v>
      </c>
      <c r="BO6" s="21" t="str">
        <f>IF(BO7="","",IF(BO7="-","【-】","【"&amp;SUBSTITUTE(TEXT(BO7,"#,##0.00"),"-","△")&amp;"】"))</f>
        <v>【265.16】</v>
      </c>
      <c r="BP6" s="22">
        <f>IF(BP7="",NA(),BP7)</f>
        <v>99.33</v>
      </c>
      <c r="BQ6" s="22">
        <f t="shared" ref="BQ6:BY6" si="8">IF(BQ7="",NA(),BQ7)</f>
        <v>107.04</v>
      </c>
      <c r="BR6" s="22">
        <f t="shared" si="8"/>
        <v>105.33</v>
      </c>
      <c r="BS6" s="22">
        <f t="shared" si="8"/>
        <v>103.56</v>
      </c>
      <c r="BT6" s="22">
        <f t="shared" si="8"/>
        <v>101.44</v>
      </c>
      <c r="BU6" s="22">
        <f t="shared" si="8"/>
        <v>100.12</v>
      </c>
      <c r="BV6" s="22">
        <f t="shared" si="8"/>
        <v>98.66</v>
      </c>
      <c r="BW6" s="22">
        <f t="shared" si="8"/>
        <v>98.64</v>
      </c>
      <c r="BX6" s="22">
        <f t="shared" si="8"/>
        <v>94.78</v>
      </c>
      <c r="BY6" s="22">
        <f t="shared" si="8"/>
        <v>97.59</v>
      </c>
      <c r="BZ6" s="21" t="str">
        <f>IF(BZ7="","",IF(BZ7="-","【-】","【"&amp;SUBSTITUTE(TEXT(BZ7,"#,##0.00"),"-","△")&amp;"】"))</f>
        <v>【102.35】</v>
      </c>
      <c r="CA6" s="22">
        <f>IF(CA7="",NA(),CA7)</f>
        <v>204.25</v>
      </c>
      <c r="CB6" s="22">
        <f t="shared" ref="CB6:CJ6" si="9">IF(CB7="",NA(),CB7)</f>
        <v>189.61</v>
      </c>
      <c r="CC6" s="22">
        <f t="shared" si="9"/>
        <v>192.35</v>
      </c>
      <c r="CD6" s="22">
        <f t="shared" si="9"/>
        <v>195.23</v>
      </c>
      <c r="CE6" s="22">
        <f t="shared" si="9"/>
        <v>199.25</v>
      </c>
      <c r="CF6" s="22">
        <f t="shared" si="9"/>
        <v>174.97</v>
      </c>
      <c r="CG6" s="22">
        <f t="shared" si="9"/>
        <v>178.59</v>
      </c>
      <c r="CH6" s="22">
        <f t="shared" si="9"/>
        <v>178.92</v>
      </c>
      <c r="CI6" s="22">
        <f t="shared" si="9"/>
        <v>181.3</v>
      </c>
      <c r="CJ6" s="22">
        <f t="shared" si="9"/>
        <v>181.71</v>
      </c>
      <c r="CK6" s="21" t="str">
        <f>IF(CK7="","",IF(CK7="-","【-】","【"&amp;SUBSTITUTE(TEXT(CK7,"#,##0.00"),"-","△")&amp;"】"))</f>
        <v>【167.74】</v>
      </c>
      <c r="CL6" s="22">
        <f>IF(CL7="",NA(),CL7)</f>
        <v>42.66</v>
      </c>
      <c r="CM6" s="22">
        <f t="shared" ref="CM6:CU6" si="10">IF(CM7="",NA(),CM7)</f>
        <v>42.13</v>
      </c>
      <c r="CN6" s="22">
        <f t="shared" si="10"/>
        <v>40.99</v>
      </c>
      <c r="CO6" s="22">
        <f t="shared" si="10"/>
        <v>41.37</v>
      </c>
      <c r="CP6" s="22">
        <f t="shared" si="10"/>
        <v>40.630000000000003</v>
      </c>
      <c r="CQ6" s="22">
        <f t="shared" si="10"/>
        <v>55.63</v>
      </c>
      <c r="CR6" s="22">
        <f t="shared" si="10"/>
        <v>55.03</v>
      </c>
      <c r="CS6" s="22">
        <f t="shared" si="10"/>
        <v>55.14</v>
      </c>
      <c r="CT6" s="22">
        <f t="shared" si="10"/>
        <v>55.89</v>
      </c>
      <c r="CU6" s="22">
        <f t="shared" si="10"/>
        <v>55.72</v>
      </c>
      <c r="CV6" s="21" t="str">
        <f>IF(CV7="","",IF(CV7="-","【-】","【"&amp;SUBSTITUTE(TEXT(CV7,"#,##0.00"),"-","△")&amp;"】"))</f>
        <v>【60.29】</v>
      </c>
      <c r="CW6" s="22">
        <f>IF(CW7="",NA(),CW7)</f>
        <v>94.76</v>
      </c>
      <c r="CX6" s="22">
        <f t="shared" ref="CX6:DF6" si="11">IF(CX7="",NA(),CX7)</f>
        <v>94.87</v>
      </c>
      <c r="CY6" s="22">
        <f t="shared" si="11"/>
        <v>95.35</v>
      </c>
      <c r="CZ6" s="22">
        <f t="shared" si="11"/>
        <v>95.39</v>
      </c>
      <c r="DA6" s="22">
        <f t="shared" si="11"/>
        <v>95.52</v>
      </c>
      <c r="DB6" s="22">
        <f t="shared" si="11"/>
        <v>82.04</v>
      </c>
      <c r="DC6" s="22">
        <f t="shared" si="11"/>
        <v>81.900000000000006</v>
      </c>
      <c r="DD6" s="22">
        <f t="shared" si="11"/>
        <v>81.39</v>
      </c>
      <c r="DE6" s="22">
        <f t="shared" si="11"/>
        <v>81.27</v>
      </c>
      <c r="DF6" s="22">
        <f t="shared" si="11"/>
        <v>81.260000000000005</v>
      </c>
      <c r="DG6" s="21" t="str">
        <f>IF(DG7="","",IF(DG7="-","【-】","【"&amp;SUBSTITUTE(TEXT(DG7,"#,##0.00"),"-","△")&amp;"】"))</f>
        <v>【90.12】</v>
      </c>
      <c r="DH6" s="22">
        <f>IF(DH7="",NA(),DH7)</f>
        <v>48.26</v>
      </c>
      <c r="DI6" s="22">
        <f t="shared" ref="DI6:DQ6" si="12">IF(DI7="",NA(),DI7)</f>
        <v>50.6</v>
      </c>
      <c r="DJ6" s="22">
        <f t="shared" si="12"/>
        <v>51.25</v>
      </c>
      <c r="DK6" s="22">
        <f t="shared" si="12"/>
        <v>53.44</v>
      </c>
      <c r="DL6" s="22">
        <f t="shared" si="12"/>
        <v>55.15</v>
      </c>
      <c r="DM6" s="22">
        <f t="shared" si="12"/>
        <v>48.05</v>
      </c>
      <c r="DN6" s="22">
        <f t="shared" si="12"/>
        <v>48.87</v>
      </c>
      <c r="DO6" s="22">
        <f t="shared" si="12"/>
        <v>49.92</v>
      </c>
      <c r="DP6" s="22">
        <f t="shared" si="12"/>
        <v>50.63</v>
      </c>
      <c r="DQ6" s="22">
        <f t="shared" si="12"/>
        <v>51.29</v>
      </c>
      <c r="DR6" s="21" t="str">
        <f>IF(DR7="","",IF(DR7="-","【-】","【"&amp;SUBSTITUTE(TEXT(DR7,"#,##0.00"),"-","△")&amp;"】"))</f>
        <v>【50.88】</v>
      </c>
      <c r="DS6" s="21">
        <f>IF(DS7="",NA(),DS7)</f>
        <v>0</v>
      </c>
      <c r="DT6" s="21">
        <f t="shared" ref="DT6:EB6" si="13">IF(DT7="",NA(),DT7)</f>
        <v>0</v>
      </c>
      <c r="DU6" s="21">
        <f t="shared" si="13"/>
        <v>0</v>
      </c>
      <c r="DV6" s="22">
        <f t="shared" si="13"/>
        <v>11.78</v>
      </c>
      <c r="DW6" s="22">
        <f t="shared" si="13"/>
        <v>11.86</v>
      </c>
      <c r="DX6" s="22">
        <f t="shared" si="13"/>
        <v>13.39</v>
      </c>
      <c r="DY6" s="22">
        <f t="shared" si="13"/>
        <v>14.85</v>
      </c>
      <c r="DZ6" s="22">
        <f t="shared" si="13"/>
        <v>16.88</v>
      </c>
      <c r="EA6" s="22">
        <f t="shared" si="13"/>
        <v>18.28</v>
      </c>
      <c r="EB6" s="22">
        <f t="shared" si="13"/>
        <v>19.61</v>
      </c>
      <c r="EC6" s="21" t="str">
        <f>IF(EC7="","",IF(EC7="-","【-】","【"&amp;SUBSTITUTE(TEXT(EC7,"#,##0.00"),"-","△")&amp;"】"))</f>
        <v>【22.30】</v>
      </c>
      <c r="ED6" s="22">
        <f>IF(ED7="",NA(),ED7)</f>
        <v>0.74</v>
      </c>
      <c r="EE6" s="22">
        <f t="shared" ref="EE6:EM6" si="14">IF(EE7="",NA(),EE7)</f>
        <v>0.09</v>
      </c>
      <c r="EF6" s="22">
        <f t="shared" si="14"/>
        <v>0.56999999999999995</v>
      </c>
      <c r="EG6" s="22">
        <f t="shared" si="14"/>
        <v>0.35</v>
      </c>
      <c r="EH6" s="22">
        <f t="shared" si="14"/>
        <v>0.7</v>
      </c>
      <c r="EI6" s="22">
        <f t="shared" si="14"/>
        <v>0.54</v>
      </c>
      <c r="EJ6" s="22">
        <f t="shared" si="14"/>
        <v>0.5</v>
      </c>
      <c r="EK6" s="22">
        <f t="shared" si="14"/>
        <v>0.52</v>
      </c>
      <c r="EL6" s="22">
        <f t="shared" si="14"/>
        <v>0.53</v>
      </c>
      <c r="EM6" s="22">
        <f t="shared" si="14"/>
        <v>0.48</v>
      </c>
      <c r="EN6" s="21" t="str">
        <f>IF(EN7="","",IF(EN7="-","【-】","【"&amp;SUBSTITUTE(TEXT(EN7,"#,##0.00"),"-","△")&amp;"】"))</f>
        <v>【0.66】</v>
      </c>
    </row>
    <row r="7" spans="1:144" s="23" customFormat="1" x14ac:dyDescent="0.2">
      <c r="A7" s="15"/>
      <c r="B7" s="24">
        <v>2021</v>
      </c>
      <c r="C7" s="24">
        <v>64289</v>
      </c>
      <c r="D7" s="24">
        <v>46</v>
      </c>
      <c r="E7" s="24">
        <v>1</v>
      </c>
      <c r="F7" s="24">
        <v>0</v>
      </c>
      <c r="G7" s="24">
        <v>1</v>
      </c>
      <c r="H7" s="24" t="s">
        <v>93</v>
      </c>
      <c r="I7" s="24" t="s">
        <v>94</v>
      </c>
      <c r="J7" s="24" t="s">
        <v>95</v>
      </c>
      <c r="K7" s="24" t="s">
        <v>96</v>
      </c>
      <c r="L7" s="24" t="s">
        <v>97</v>
      </c>
      <c r="M7" s="24" t="s">
        <v>98</v>
      </c>
      <c r="N7" s="25" t="s">
        <v>99</v>
      </c>
      <c r="O7" s="25">
        <v>66.569999999999993</v>
      </c>
      <c r="P7" s="25">
        <v>99.35</v>
      </c>
      <c r="Q7" s="25">
        <v>4444</v>
      </c>
      <c r="R7" s="25">
        <v>20307</v>
      </c>
      <c r="S7" s="25">
        <v>249.17</v>
      </c>
      <c r="T7" s="25">
        <v>81.5</v>
      </c>
      <c r="U7" s="25">
        <v>20026</v>
      </c>
      <c r="V7" s="25">
        <v>249.17</v>
      </c>
      <c r="W7" s="25">
        <v>80.37</v>
      </c>
      <c r="X7" s="25">
        <v>101.43</v>
      </c>
      <c r="Y7" s="25">
        <v>108.51</v>
      </c>
      <c r="Z7" s="25">
        <v>107.13</v>
      </c>
      <c r="AA7" s="25">
        <v>105.97</v>
      </c>
      <c r="AB7" s="25">
        <v>103.46</v>
      </c>
      <c r="AC7" s="25">
        <v>110.05</v>
      </c>
      <c r="AD7" s="25">
        <v>108.87</v>
      </c>
      <c r="AE7" s="25">
        <v>108.61</v>
      </c>
      <c r="AF7" s="25">
        <v>108.35</v>
      </c>
      <c r="AG7" s="25">
        <v>108.84</v>
      </c>
      <c r="AH7" s="25">
        <v>111.39</v>
      </c>
      <c r="AI7" s="25">
        <v>0</v>
      </c>
      <c r="AJ7" s="25">
        <v>0</v>
      </c>
      <c r="AK7" s="25">
        <v>0</v>
      </c>
      <c r="AL7" s="25">
        <v>0</v>
      </c>
      <c r="AM7" s="25">
        <v>0</v>
      </c>
      <c r="AN7" s="25">
        <v>2.64</v>
      </c>
      <c r="AO7" s="25">
        <v>3.16</v>
      </c>
      <c r="AP7" s="25">
        <v>3.59</v>
      </c>
      <c r="AQ7" s="25">
        <v>3.98</v>
      </c>
      <c r="AR7" s="25">
        <v>6.02</v>
      </c>
      <c r="AS7" s="25">
        <v>1.3</v>
      </c>
      <c r="AT7" s="25">
        <v>153.65</v>
      </c>
      <c r="AU7" s="25">
        <v>178.11</v>
      </c>
      <c r="AV7" s="25">
        <v>187.39</v>
      </c>
      <c r="AW7" s="25">
        <v>197.09</v>
      </c>
      <c r="AX7" s="25">
        <v>163.74</v>
      </c>
      <c r="AY7" s="25">
        <v>359.47</v>
      </c>
      <c r="AZ7" s="25">
        <v>369.69</v>
      </c>
      <c r="BA7" s="25">
        <v>379.08</v>
      </c>
      <c r="BB7" s="25">
        <v>367.55</v>
      </c>
      <c r="BC7" s="25">
        <v>378.56</v>
      </c>
      <c r="BD7" s="25">
        <v>261.51</v>
      </c>
      <c r="BE7" s="25">
        <v>314.29000000000002</v>
      </c>
      <c r="BF7" s="25">
        <v>303.66000000000003</v>
      </c>
      <c r="BG7" s="25">
        <v>315.27</v>
      </c>
      <c r="BH7" s="25">
        <v>290.42</v>
      </c>
      <c r="BI7" s="25">
        <v>275.82</v>
      </c>
      <c r="BJ7" s="25">
        <v>401.79</v>
      </c>
      <c r="BK7" s="25">
        <v>402.99</v>
      </c>
      <c r="BL7" s="25">
        <v>398.98</v>
      </c>
      <c r="BM7" s="25">
        <v>418.68</v>
      </c>
      <c r="BN7" s="25">
        <v>395.68</v>
      </c>
      <c r="BO7" s="25">
        <v>265.16000000000003</v>
      </c>
      <c r="BP7" s="25">
        <v>99.33</v>
      </c>
      <c r="BQ7" s="25">
        <v>107.04</v>
      </c>
      <c r="BR7" s="25">
        <v>105.33</v>
      </c>
      <c r="BS7" s="25">
        <v>103.56</v>
      </c>
      <c r="BT7" s="25">
        <v>101.44</v>
      </c>
      <c r="BU7" s="25">
        <v>100.12</v>
      </c>
      <c r="BV7" s="25">
        <v>98.66</v>
      </c>
      <c r="BW7" s="25">
        <v>98.64</v>
      </c>
      <c r="BX7" s="25">
        <v>94.78</v>
      </c>
      <c r="BY7" s="25">
        <v>97.59</v>
      </c>
      <c r="BZ7" s="25">
        <v>102.35</v>
      </c>
      <c r="CA7" s="25">
        <v>204.25</v>
      </c>
      <c r="CB7" s="25">
        <v>189.61</v>
      </c>
      <c r="CC7" s="25">
        <v>192.35</v>
      </c>
      <c r="CD7" s="25">
        <v>195.23</v>
      </c>
      <c r="CE7" s="25">
        <v>199.25</v>
      </c>
      <c r="CF7" s="25">
        <v>174.97</v>
      </c>
      <c r="CG7" s="25">
        <v>178.59</v>
      </c>
      <c r="CH7" s="25">
        <v>178.92</v>
      </c>
      <c r="CI7" s="25">
        <v>181.3</v>
      </c>
      <c r="CJ7" s="25">
        <v>181.71</v>
      </c>
      <c r="CK7" s="25">
        <v>167.74</v>
      </c>
      <c r="CL7" s="25">
        <v>42.66</v>
      </c>
      <c r="CM7" s="25">
        <v>42.13</v>
      </c>
      <c r="CN7" s="25">
        <v>40.99</v>
      </c>
      <c r="CO7" s="25">
        <v>41.37</v>
      </c>
      <c r="CP7" s="25">
        <v>40.630000000000003</v>
      </c>
      <c r="CQ7" s="25">
        <v>55.63</v>
      </c>
      <c r="CR7" s="25">
        <v>55.03</v>
      </c>
      <c r="CS7" s="25">
        <v>55.14</v>
      </c>
      <c r="CT7" s="25">
        <v>55.89</v>
      </c>
      <c r="CU7" s="25">
        <v>55.72</v>
      </c>
      <c r="CV7" s="25">
        <v>60.29</v>
      </c>
      <c r="CW7" s="25">
        <v>94.76</v>
      </c>
      <c r="CX7" s="25">
        <v>94.87</v>
      </c>
      <c r="CY7" s="25">
        <v>95.35</v>
      </c>
      <c r="CZ7" s="25">
        <v>95.39</v>
      </c>
      <c r="DA7" s="25">
        <v>95.52</v>
      </c>
      <c r="DB7" s="25">
        <v>82.04</v>
      </c>
      <c r="DC7" s="25">
        <v>81.900000000000006</v>
      </c>
      <c r="DD7" s="25">
        <v>81.39</v>
      </c>
      <c r="DE7" s="25">
        <v>81.27</v>
      </c>
      <c r="DF7" s="25">
        <v>81.260000000000005</v>
      </c>
      <c r="DG7" s="25">
        <v>90.12</v>
      </c>
      <c r="DH7" s="25">
        <v>48.26</v>
      </c>
      <c r="DI7" s="25">
        <v>50.6</v>
      </c>
      <c r="DJ7" s="25">
        <v>51.25</v>
      </c>
      <c r="DK7" s="25">
        <v>53.44</v>
      </c>
      <c r="DL7" s="25">
        <v>55.15</v>
      </c>
      <c r="DM7" s="25">
        <v>48.05</v>
      </c>
      <c r="DN7" s="25">
        <v>48.87</v>
      </c>
      <c r="DO7" s="25">
        <v>49.92</v>
      </c>
      <c r="DP7" s="25">
        <v>50.63</v>
      </c>
      <c r="DQ7" s="25">
        <v>51.29</v>
      </c>
      <c r="DR7" s="25">
        <v>50.88</v>
      </c>
      <c r="DS7" s="25">
        <v>0</v>
      </c>
      <c r="DT7" s="25">
        <v>0</v>
      </c>
      <c r="DU7" s="25">
        <v>0</v>
      </c>
      <c r="DV7" s="25">
        <v>11.78</v>
      </c>
      <c r="DW7" s="25">
        <v>11.86</v>
      </c>
      <c r="DX7" s="25">
        <v>13.39</v>
      </c>
      <c r="DY7" s="25">
        <v>14.85</v>
      </c>
      <c r="DZ7" s="25">
        <v>16.88</v>
      </c>
      <c r="EA7" s="25">
        <v>18.28</v>
      </c>
      <c r="EB7" s="25">
        <v>19.61</v>
      </c>
      <c r="EC7" s="25">
        <v>22.3</v>
      </c>
      <c r="ED7" s="25">
        <v>0.74</v>
      </c>
      <c r="EE7" s="25">
        <v>0.09</v>
      </c>
      <c r="EF7" s="25">
        <v>0.56999999999999995</v>
      </c>
      <c r="EG7" s="25">
        <v>0.35</v>
      </c>
      <c r="EH7" s="25">
        <v>0.7</v>
      </c>
      <c r="EI7" s="25">
        <v>0.54</v>
      </c>
      <c r="EJ7" s="25">
        <v>0.5</v>
      </c>
      <c r="EK7" s="25">
        <v>0.52</v>
      </c>
      <c r="EL7" s="25">
        <v>0.53</v>
      </c>
      <c r="EM7" s="25">
        <v>0.48</v>
      </c>
      <c r="EN7" s="25">
        <v>0.66</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2">
      <c r="B11">
        <v>4</v>
      </c>
      <c r="C11">
        <v>3</v>
      </c>
      <c r="D11">
        <v>2</v>
      </c>
      <c r="E11">
        <v>1</v>
      </c>
      <c r="F11">
        <v>0</v>
      </c>
      <c r="G11" t="s">
        <v>105</v>
      </c>
    </row>
    <row r="12" spans="1:144" x14ac:dyDescent="0.2">
      <c r="B12">
        <v>1</v>
      </c>
      <c r="C12">
        <v>1</v>
      </c>
      <c r="D12">
        <v>1</v>
      </c>
      <c r="E12">
        <v>2</v>
      </c>
      <c r="F12">
        <v>3</v>
      </c>
      <c r="G12" t="s">
        <v>106</v>
      </c>
    </row>
    <row r="13" spans="1:144" x14ac:dyDescent="0.2">
      <c r="B13" t="s">
        <v>107</v>
      </c>
      <c r="C13" t="s">
        <v>108</v>
      </c>
      <c r="D13" t="s">
        <v>109</v>
      </c>
      <c r="E13" t="s">
        <v>110</v>
      </c>
      <c r="F13" t="s">
        <v>109</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2023-01-16T04:07:20Z</cp:lastPrinted>
  <dcterms:created xsi:type="dcterms:W3CDTF">2022-12-01T00:53:53Z</dcterms:created>
  <dcterms:modified xsi:type="dcterms:W3CDTF">2023-01-19T04:12:29Z</dcterms:modified>
  <cp:category/>
</cp:coreProperties>
</file>