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1_水道事業（簡水含む）\"/>
    </mc:Choice>
  </mc:AlternateContent>
  <workbookProtection workbookAlgorithmName="SHA-512" workbookHashValue="4G41TfmyJUgseQh1k71MIHjiPSTYyDRA2Y1BhglMwuzepToUaDfirlYuC+Mru3z/XKXhm+Tk4KScL5Ja0pk6BA==" workbookSaltValue="rK/5QNKkUNuS9oSAt3dJJw==" workbookSpinCount="100000" lockStructure="1"/>
  <bookViews>
    <workbookView xWindow="0" yWindow="0" windowWidth="28800" windowHeight="121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<sst xmlns="http://schemas.openxmlformats.org/spreadsheetml/2006/main" count="231" uniqueCount="115">
  <si>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</si>
  <si>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</si>
  <si>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</si>
  <si>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</si>
  <si>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</si>
  <si>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</si>
  <si>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</si>
  <si>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</si>
  <si>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</si>
  <si>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</si>
  <si>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</si>
  <si>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</si>
  <si>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</si>
  <si>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</si>
  <si>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</si>
  <si>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</si>
  <si>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</si>
  <si>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</si>
  <si>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</si>
  <si>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</si>
  <si>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</si>
  <si>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</si>
  <si>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</si>
  <si>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</si>
  <si>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</si>
  <si>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</si>
  <si>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</si>
  <si>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</si>
  <si>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</si>
  <si>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</si>
  <si>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</si>
  <si>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</si>
  <si>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</si>
  <si>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</si>
  <si>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</si>
  <si>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</si>
  <si>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</si>
  <si>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</si>
  <si>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</si>
  <si>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</si>
  <si>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</si>
  <si>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</si>
  <si>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</si>
  <si>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</si>
  <si>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</si>
  <si>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</si>
  <si>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</si>
  <si>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</si>
  <si>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</si>
  <si>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</si>
  <si>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</si>
  <si>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</si>
  <si>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</si>
  <si>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</si>
  <si>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</si>
  <si>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</si>
  <si>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</si>
  <si>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</si>
  <si>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</si>
  <si>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</si>
  <si>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</si>
  <si>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</si>
  <si>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</si>
  <si>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</si>
  <si>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</si>
  <si>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</si>
  <si>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</si>
  <si>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</si>
  <si>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</si>
  <si>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</si>
  <si>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</si>
  <si>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</si>
  <si>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</si>
  <si>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</si>
  <si>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</si>
  <si>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</si>
  <si>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</si>
  <si>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</si>
  <si>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</si>
  <si>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</si>
  <si>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</si>
  <si>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</si>
  <si>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</si>
  <si>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</si>
  <si>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</si>
  <si>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</si>
  <si>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</si>
  <si>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</si>
  <si>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</si>
  <si>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</si>
  <si>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</si>
  <si>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</si>
  <si>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最上川中部水道企業団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</si>
  <si>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</si>
  <si>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</si>
  <si>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</si>
  <si>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</si>
  <si>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</si>
  <si>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</si>
  <si>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</si>
  <si>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</si>
  <si>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</si>
  <si>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</si>
  <si>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</si>
  <si>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</si>
  <si>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</si>
  <si>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</si>
  <si>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</si>
  <si>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</si>
  <si>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</si>
  <si>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</si>
  <si>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</si>
  <si>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有形固定資産減価償却率は、毎年緩やかに上昇している。管路経年化率は、昨年に比べ４．４%増加し、老朽化が顕著である。
　管路更新率については、昨年より０．２２%減となったが、耐震化計画に基づき基幹管路の更新を優先しているためである。今後も耐震化計画に基づき、適切かつ計画的に管路更新を行う。これら更新事業にあたっては、健全経営を維持しながら剰余金確保に努め、補助金を活用しながら財源を確保していく。</t>
    <rPh sb="1" eb="7">
      <t>ユウケイコテイシサン</t>
    </rPh>
    <rPh sb="7" eb="12">
      <t>ゲンカショウキャクリツ</t>
    </rPh>
    <rPh sb="14" eb="17">
      <t>マイトシユル</t>
    </rPh>
    <rPh sb="20" eb="22">
      <t>ジョウショウ</t>
    </rPh>
    <rPh sb="27" eb="33">
      <t>カンロケイネンカリツ</t>
    </rPh>
    <rPh sb="101" eb="103">
      <t>コウシン</t>
    </rPh>
    <rPh sb="104" eb="106">
      <t>ユウセン</t>
    </rPh>
    <rPh sb="116" eb="118">
      <t>コンゴ</t>
    </rPh>
    <rPh sb="119" eb="124">
      <t>タイシンカケイカク</t>
    </rPh>
    <rPh sb="125" eb="126">
      <t>モト</t>
    </rPh>
    <rPh sb="129" eb="131">
      <t>テキセツ</t>
    </rPh>
    <rPh sb="133" eb="136">
      <t>ケイカクテキ</t>
    </rPh>
    <rPh sb="137" eb="141">
      <t>カンロコウシン</t>
    </rPh>
    <rPh sb="142" eb="143">
      <t>オコナ</t>
    </rPh>
    <rPh sb="148" eb="152">
      <t>コウシンジギョウ</t>
    </rPh>
    <rPh sb="159" eb="163">
      <t>ケンゼンケイエイ</t>
    </rPh>
    <rPh sb="164" eb="166">
      <t>イジ</t>
    </rPh>
    <rPh sb="170" eb="175">
      <t>ジョウヨキンカクホ</t>
    </rPh>
    <rPh sb="176" eb="177">
      <t>ツト</t>
    </rPh>
    <rPh sb="179" eb="182">
      <t>ホジョキン</t>
    </rPh>
    <rPh sb="183" eb="185">
      <t>カツヨウ</t>
    </rPh>
    <rPh sb="189" eb="191">
      <t>ザイゲン</t>
    </rPh>
    <rPh sb="192" eb="194">
      <t>カクホ</t>
    </rPh>
    <phoneticPr fontId="4"/>
  </si>
  <si>
    <t>　令和３年度も経常収支比率・流動比率・料金回収率は高い水準を保てており、また、有収率も微増であり健全な経営を維持できている。しかしながら、人口減少やコロナ禍における経済状況の悪化等により給水収益は毎年約１%ずつ減少している現状である。さらに、老朽化対策のための費用増加の課題もある。これら諸課題に対応するためにも、現在策定済みの各種計画の見直しを検討するなど、健全経営維持に向けた取り組みを行う。</t>
    <rPh sb="1" eb="3">
      <t>レイワ</t>
    </rPh>
    <rPh sb="4" eb="6">
      <t>ネンド</t>
    </rPh>
    <rPh sb="7" eb="13">
      <t>ケイジョウシュウシヒリツ</t>
    </rPh>
    <rPh sb="14" eb="18">
      <t>リュウドウヒリツ</t>
    </rPh>
    <rPh sb="19" eb="24">
      <t>リョウキンカイシュウリツ</t>
    </rPh>
    <rPh sb="25" eb="26">
      <t>タカ</t>
    </rPh>
    <rPh sb="27" eb="29">
      <t>スイジュン</t>
    </rPh>
    <rPh sb="30" eb="31">
      <t>タモ</t>
    </rPh>
    <rPh sb="39" eb="42">
      <t>ユウシュウリツ</t>
    </rPh>
    <rPh sb="43" eb="45">
      <t>ビゾウ</t>
    </rPh>
    <rPh sb="48" eb="50">
      <t>ケンゼン</t>
    </rPh>
    <rPh sb="51" eb="53">
      <t>ケイエイ</t>
    </rPh>
    <rPh sb="54" eb="56">
      <t>イジ</t>
    </rPh>
    <rPh sb="69" eb="73">
      <t>ジンコウゲンショウ</t>
    </rPh>
    <rPh sb="77" eb="78">
      <t>ワザワイ</t>
    </rPh>
    <rPh sb="82" eb="86">
      <t>ケイザイジョウキョウ</t>
    </rPh>
    <rPh sb="87" eb="89">
      <t>アッカ</t>
    </rPh>
    <rPh sb="89" eb="90">
      <t>トウ</t>
    </rPh>
    <rPh sb="93" eb="97">
      <t>キュウスイシュウエキ</t>
    </rPh>
    <rPh sb="98" eb="100">
      <t>マイトシ</t>
    </rPh>
    <rPh sb="100" eb="101">
      <t>ヤク</t>
    </rPh>
    <rPh sb="105" eb="107">
      <t>ゲンショウシ</t>
    </rPh>
    <rPh sb="107" eb="113">
      <t>テイルゲンジョウ</t>
    </rPh>
    <rPh sb="121" eb="126">
      <t>ロウキュウカタイサク</t>
    </rPh>
    <rPh sb="130" eb="134">
      <t>ヒヨウゾウカ</t>
    </rPh>
    <rPh sb="135" eb="137">
      <t>カダイ</t>
    </rPh>
    <rPh sb="144" eb="147">
      <t>ショカダイ</t>
    </rPh>
    <rPh sb="148" eb="150">
      <t>タイオウ</t>
    </rPh>
    <rPh sb="157" eb="162">
      <t>ゲンザイサクテイズ</t>
    </rPh>
    <rPh sb="164" eb="168">
      <t>カクシュケイカク</t>
    </rPh>
    <rPh sb="169" eb="171">
      <t>ミナオ</t>
    </rPh>
    <rPh sb="173" eb="175">
      <t>ケントウ</t>
    </rPh>
    <rPh sb="187" eb="188">
      <t>ム</t>
    </rPh>
    <rPh sb="190" eb="191">
      <t>ト</t>
    </rPh>
    <rPh sb="192" eb="193">
      <t>ク</t>
    </rPh>
    <rPh sb="195" eb="196">
      <t>オコナ</t>
    </rPh>
    <phoneticPr fontId="4"/>
  </si>
  <si>
    <t>　令和３年度においても、経常収支比率は１００%を超え、累積欠損金比率も０であるため、昨年に引き続き健全な経営を維持できている。
　流動比率については、昨年比約370%減少しているが、工事の年度末完成による工事費未払金増加によるものであり、１年以内に支払うべき債務に対応する現・預金は十分に確保されている。
　企業債残高対給水収益比率については、全国平均・類似団体平均より低いが、平成２４年度以降借入をしておらず、建設改良積立金などの自己資金で工事費を賄っているためである。今後も企業債借入れについては、適切な投資・時期を適宜判断しながら慎重に検討していく。
　料金回収率については近年安定して１００%を超えており、適切に料金収入を確保できている。
　有収率については、昨年比プラス０．６５%の微増となっている。昨年上昇した数値を維持できており、通年の漏水調査による早期発見が効果を挙げている。今後も早期発見・修繕に努め、有収率の高水準維持を目指す。
　</t>
    <rPh sb="1" eb="3">
      <t>レイワ</t>
    </rPh>
    <rPh sb="4" eb="6">
      <t>ネンド</t>
    </rPh>
    <rPh sb="12" eb="18">
      <t>ケイジョウシュウシヒリツ</t>
    </rPh>
    <rPh sb="22" eb="25">
      <t>パーセントヲコ</t>
    </rPh>
    <rPh sb="27" eb="34">
      <t>ルイセキケッソンキンヒリツ</t>
    </rPh>
    <rPh sb="42" eb="44">
      <t>サクネン</t>
    </rPh>
    <rPh sb="45" eb="46">
      <t>ヒ</t>
    </rPh>
    <rPh sb="47" eb="48">
      <t>ツヅ</t>
    </rPh>
    <rPh sb="49" eb="51">
      <t>ケンゼン</t>
    </rPh>
    <rPh sb="52" eb="54">
      <t>ケイエイ</t>
    </rPh>
    <rPh sb="55" eb="57">
      <t>イジ</t>
    </rPh>
    <rPh sb="65" eb="69">
      <t>リュウドウヒリツ</t>
    </rPh>
    <rPh sb="75" eb="78">
      <t>サクネンヒ</t>
    </rPh>
    <rPh sb="78" eb="79">
      <t>ヤク</t>
    </rPh>
    <rPh sb="83" eb="85">
      <t>ゲンショウ</t>
    </rPh>
    <rPh sb="91" eb="93">
      <t>コウジ</t>
    </rPh>
    <rPh sb="94" eb="99">
      <t>ネンドマツカンセイ</t>
    </rPh>
    <rPh sb="102" eb="105">
      <t>コウジヒ</t>
    </rPh>
    <rPh sb="105" eb="110">
      <t>ミバライキンゾウカ</t>
    </rPh>
    <rPh sb="120" eb="123">
      <t>ネンイナイ</t>
    </rPh>
    <rPh sb="124" eb="126">
      <t>シハラ</t>
    </rPh>
    <rPh sb="129" eb="131">
      <t>サイム</t>
    </rPh>
    <rPh sb="132" eb="134">
      <t>タイオウ</t>
    </rPh>
    <rPh sb="136" eb="137">
      <t>ゲン</t>
    </rPh>
    <rPh sb="138" eb="140">
      <t>ヨキン</t>
    </rPh>
    <rPh sb="141" eb="143">
      <t>ジュウブン</t>
    </rPh>
    <rPh sb="144" eb="146">
      <t>カクホ</t>
    </rPh>
    <rPh sb="154" eb="157">
      <t>キギョウサイ</t>
    </rPh>
    <rPh sb="172" eb="176">
      <t>ゼンコクヘイキン</t>
    </rPh>
    <rPh sb="177" eb="183">
      <t>ルイジダンタイヘイキン</t>
    </rPh>
    <rPh sb="185" eb="186">
      <t>ヒク</t>
    </rPh>
    <rPh sb="189" eb="191">
      <t>ヘイセイ</t>
    </rPh>
    <rPh sb="193" eb="197">
      <t>ネンドイコウ</t>
    </rPh>
    <rPh sb="197" eb="199">
      <t>カリイレ</t>
    </rPh>
    <rPh sb="206" eb="213">
      <t>ケンセツカイリョウツミタテキン</t>
    </rPh>
    <rPh sb="216" eb="220">
      <t>ジコシキン</t>
    </rPh>
    <rPh sb="221" eb="224">
      <t>コウジヒ</t>
    </rPh>
    <rPh sb="225" eb="226">
      <t>マカナ</t>
    </rPh>
    <rPh sb="236" eb="238">
      <t>コンゴ</t>
    </rPh>
    <rPh sb="239" eb="242">
      <t>キギョウサイ</t>
    </rPh>
    <rPh sb="242" eb="243">
      <t>カ</t>
    </rPh>
    <rPh sb="243" eb="244">
      <t>イ</t>
    </rPh>
    <rPh sb="251" eb="253">
      <t>テキセツ</t>
    </rPh>
    <rPh sb="254" eb="256">
      <t>トウシ</t>
    </rPh>
    <rPh sb="257" eb="259">
      <t>ジキ</t>
    </rPh>
    <rPh sb="260" eb="264">
      <t>テキギハンダン</t>
    </rPh>
    <rPh sb="268" eb="270">
      <t>シンチョウ</t>
    </rPh>
    <rPh sb="271" eb="273">
      <t>ケントウ</t>
    </rPh>
    <rPh sb="280" eb="285">
      <t>リョウキンカイシュウリツ</t>
    </rPh>
    <rPh sb="290" eb="294">
      <t>キンネンアンテイ</t>
    </rPh>
    <rPh sb="299" eb="302">
      <t>パーセントヲコ</t>
    </rPh>
    <rPh sb="307" eb="309">
      <t>テキセツ</t>
    </rPh>
    <rPh sb="310" eb="314">
      <t>リョウキンシュウニュウ</t>
    </rPh>
    <rPh sb="315" eb="317">
      <t>カクホ</t>
    </rPh>
    <rPh sb="325" eb="328">
      <t>ユウシュウリツ</t>
    </rPh>
    <rPh sb="334" eb="337">
      <t>サクネンヒ</t>
    </rPh>
    <rPh sb="346" eb="348">
      <t>ビゾウ</t>
    </rPh>
    <rPh sb="355" eb="357">
      <t>サクネン</t>
    </rPh>
    <rPh sb="357" eb="359">
      <t>ジョウショウ</t>
    </rPh>
    <rPh sb="361" eb="363">
      <t>スウチ</t>
    </rPh>
    <rPh sb="364" eb="366">
      <t>イジ</t>
    </rPh>
    <rPh sb="372" eb="374">
      <t>ツウネン</t>
    </rPh>
    <rPh sb="375" eb="379">
      <t>ロウスイチョウサ</t>
    </rPh>
    <rPh sb="382" eb="386">
      <t>ソウキハッケン</t>
    </rPh>
    <rPh sb="387" eb="389">
      <t>コウカ</t>
    </rPh>
    <rPh sb="390" eb="391">
      <t>ア</t>
    </rPh>
    <rPh sb="396" eb="398">
      <t>コンゴ</t>
    </rPh>
    <rPh sb="399" eb="403">
      <t>ソウキハッケン</t>
    </rPh>
    <rPh sb="404" eb="406">
      <t>シュウゼン</t>
    </rPh>
    <rPh sb="407" eb="408">
      <t>ツト</t>
    </rPh>
    <rPh sb="410" eb="413">
      <t>ユウシュウリツ</t>
    </rPh>
    <rPh sb="414" eb="417">
      <t>コウスイジュン</t>
    </rPh>
    <rPh sb="417" eb="419">
      <t>イジ</t>
    </rPh>
    <rPh sb="420" eb="42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</si>
</sst>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0.11</c:v>
                </c:pt>
                <c:pt idx="1">
                  <c:v>0.23</c:v>
                </c:pt>
                <c:pt idx="2">
                  <c:v>1.1200000000000001</c:v>
                </c:pt>
                <c:pt idx="3">
                  <c:v>0.79</c:v>
                </c:pt>
                <c:pt idx="4">
                  <c:v>0.56999999999999995</c:v>
                </c:pt>
              </c:numCache>
            </c:numRef>
          </c:val>
          <c:extLst xmlns:c16r2="http://schemas.microsoft.com/office/drawing/2015/06/chart">
            <c:ext xmlns:c16="http://schemas.microsoft.com/office/drawing/2014/chart" uri="{C3380CC4-5D6E-409C-BE32-E72D297353CC}">
              <c16:uniqueId val="{00000000-7C74-4974-A0D9-2C921B9FC40F}"/>
            </c:ext>
          </c:extLst>
        </c:ser>
        <c:dLbls>
          <c:showLegendKey val="0"/>
          <c:showVal val="0"/>
          <c:showCatName val="0"/>
          <c:showSerName val="0"/>
          <c:showPercent val="0"/>
          <c:showBubbleSize val="0"/>
        </c:dLbls>
        <c:gapWidth val="150"/>
        <c:axId val="407187792"/>
        <c:axId val="4071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xmlns:c16r2="http://schemas.microsoft.com/office/drawing/2015/06/chart">
            <c:ext xmlns:c16="http://schemas.microsoft.com/office/drawing/2014/chart" uri="{C3380CC4-5D6E-409C-BE32-E72D297353CC}">
              <c16:uniqueId val="{00000001-7C74-4974-A0D9-2C921B9FC40F}"/>
            </c:ext>
          </c:extLst>
        </c:ser>
        <c:dLbls>
          <c:showLegendKey val="0"/>
          <c:showVal val="0"/>
          <c:showCatName val="0"/>
          <c:showSerName val="0"/>
          <c:showPercent val="0"/>
          <c:showBubbleSize val="0"/>
        </c:dLbls>
        <c:marker val="1"/>
        <c:smooth val="0"/>
        <c:axId val="407187792"/>
        <c:axId val="407191712"/>
      </c:lineChart>
      <c:dateAx>
        <c:axId val="407187792"/>
        <c:scaling>
          <c:orientation val="minMax"/>
        </c:scaling>
        <c:delete val="1"/>
        <c:axPos val="b"/>
        <c:numFmt formatCode="&quot;H&quot;yy" sourceLinked="1"/>
        <c:majorTickMark val="none"/>
        <c:minorTickMark val="none"/>
        <c:tickLblPos val="none"/>
        <c:crossAx val="407191712"/>
        <c:crosses val="autoZero"/>
        <c:auto val="1"/>
        <c:lblOffset val="100"/>
        <c:baseTimeUnit val="years"/>
      </c:dateAx>
      <c:valAx>
        <c:axId val="4071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8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48.48</c:v>
                </c:pt>
                <c:pt idx="1">
                  <c:v>49.16</c:v>
                </c:pt>
                <c:pt idx="2">
                  <c:v>49.86</c:v>
                </c:pt>
                <c:pt idx="3">
                  <c:v>47.34</c:v>
                </c:pt>
                <c:pt idx="4">
                  <c:v>46.32</c:v>
                </c:pt>
              </c:numCache>
            </c:numRef>
          </c:val>
          <c:extLst xmlns:c16r2="http://schemas.microsoft.com/office/drawing/2015/06/chart">
            <c:ext xmlns:c16="http://schemas.microsoft.com/office/drawing/2014/chart" uri="{C3380CC4-5D6E-409C-BE32-E72D297353CC}">
              <c16:uniqueId val="{00000000-F322-4DEF-82B3-8D928C3EF91B}"/>
            </c:ext>
          </c:extLst>
        </c:ser>
        <c:dLbls>
          <c:showLegendKey val="0"/>
          <c:showVal val="0"/>
          <c:showCatName val="0"/>
          <c:showSerName val="0"/>
          <c:showPercent val="0"/>
          <c:showBubbleSize val="0"/>
        </c:dLbls>
        <c:gapWidth val="150"/>
        <c:axId val="408379032"/>
        <c:axId val="4083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xmlns:c16r2="http://schemas.microsoft.com/office/drawing/2015/06/chart">
            <c:ext xmlns:c16="http://schemas.microsoft.com/office/drawing/2014/chart" uri="{C3380CC4-5D6E-409C-BE32-E72D297353CC}">
              <c16:uniqueId val="{00000001-F322-4DEF-82B3-8D928C3EF91B}"/>
            </c:ext>
          </c:extLst>
        </c:ser>
        <c:dLbls>
          <c:showLegendKey val="0"/>
          <c:showVal val="0"/>
          <c:showCatName val="0"/>
          <c:showSerName val="0"/>
          <c:showPercent val="0"/>
          <c:showBubbleSize val="0"/>
        </c:dLbls>
        <c:marker val="1"/>
        <c:smooth val="0"/>
        <c:axId val="408379032"/>
        <c:axId val="408379424"/>
      </c:lineChart>
      <c:dateAx>
        <c:axId val="408379032"/>
        <c:scaling>
          <c:orientation val="minMax"/>
        </c:scaling>
        <c:delete val="1"/>
        <c:axPos val="b"/>
        <c:numFmt formatCode="&quot;H&quot;yy" sourceLinked="1"/>
        <c:majorTickMark val="none"/>
        <c:minorTickMark val="none"/>
        <c:tickLblPos val="none"/>
        <c:crossAx val="408379424"/>
        <c:crosses val="autoZero"/>
        <c:auto val="1"/>
        <c:lblOffset val="100"/>
        <c:baseTimeUnit val="years"/>
      </c:dateAx>
      <c:valAx>
        <c:axId val="4083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7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c:v>
                </c:pt>
                <c:pt idx="1">
                  <c:v>87.33</c:v>
                </c:pt>
                <c:pt idx="2">
                  <c:v>84.97</c:v>
                </c:pt>
                <c:pt idx="3">
                  <c:v>89.23</c:v>
                </c:pt>
                <c:pt idx="4">
                  <c:v>89.88</c:v>
                </c:pt>
              </c:numCache>
            </c:numRef>
          </c:val>
          <c:extLst xmlns:c16r2="http://schemas.microsoft.com/office/drawing/2015/06/chart">
            <c:ext xmlns:c16="http://schemas.microsoft.com/office/drawing/2014/chart" uri="{C3380CC4-5D6E-409C-BE32-E72D297353CC}">
              <c16:uniqueId val="{00000000-28FD-46BC-BEFC-306159772DD0}"/>
            </c:ext>
          </c:extLst>
        </c:ser>
        <c:dLbls>
          <c:showLegendKey val="0"/>
          <c:showVal val="0"/>
          <c:showCatName val="0"/>
          <c:showSerName val="0"/>
          <c:showPercent val="0"/>
          <c:showBubbleSize val="0"/>
        </c:dLbls>
        <c:gapWidth val="150"/>
        <c:axId val="408380208"/>
        <c:axId val="4083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28FD-46BC-BEFC-306159772DD0}"/>
            </c:ext>
          </c:extLst>
        </c:ser>
        <c:dLbls>
          <c:showLegendKey val="0"/>
          <c:showVal val="0"/>
          <c:showCatName val="0"/>
          <c:showSerName val="0"/>
          <c:showPercent val="0"/>
          <c:showBubbleSize val="0"/>
        </c:dLbls>
        <c:marker val="1"/>
        <c:smooth val="0"/>
        <c:axId val="408380208"/>
        <c:axId val="408381384"/>
      </c:lineChart>
      <c:dateAx>
        <c:axId val="408380208"/>
        <c:scaling>
          <c:orientation val="minMax"/>
        </c:scaling>
        <c:delete val="1"/>
        <c:axPos val="b"/>
        <c:numFmt formatCode="&quot;H&quot;yy" sourceLinked="1"/>
        <c:majorTickMark val="none"/>
        <c:minorTickMark val="none"/>
        <c:tickLblPos val="none"/>
        <c:crossAx val="408381384"/>
        <c:crosses val="autoZero"/>
        <c:auto val="1"/>
        <c:lblOffset val="100"/>
        <c:baseTimeUnit val="years"/>
      </c:dateAx>
      <c:valAx>
        <c:axId val="4083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8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130.75</c:v>
                </c:pt>
                <c:pt idx="1">
                  <c:v>130.66</c:v>
                </c:pt>
                <c:pt idx="2">
                  <c:v>125.33</c:v>
                </c:pt>
                <c:pt idx="3">
                  <c:v>123.15</c:v>
                </c:pt>
                <c:pt idx="4">
                  <c:v>124.03</c:v>
                </c:pt>
              </c:numCache>
            </c:numRef>
          </c:val>
          <c:extLst xmlns:c16r2="http://schemas.microsoft.com/office/drawing/2015/06/chart">
            <c:ext xmlns:c16="http://schemas.microsoft.com/office/drawing/2014/chart" uri="{C3380CC4-5D6E-409C-BE32-E72D297353CC}">
              <c16:uniqueId val="{00000000-6365-490D-8C44-6BBBD4FE3544}"/>
            </c:ext>
          </c:extLst>
        </c:ser>
        <c:dLbls>
          <c:showLegendKey val="0"/>
          <c:showVal val="0"/>
          <c:showCatName val="0"/>
          <c:showSerName val="0"/>
          <c:showPercent val="0"/>
          <c:showBubbleSize val="0"/>
        </c:dLbls>
        <c:gapWidth val="150"/>
        <c:axId val="407192104"/>
        <c:axId val="40719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xmlns:c16r2="http://schemas.microsoft.com/office/drawing/2015/06/chart">
            <c:ext xmlns:c16="http://schemas.microsoft.com/office/drawing/2014/chart" uri="{C3380CC4-5D6E-409C-BE32-E72D297353CC}">
              <c16:uniqueId val="{00000001-6365-490D-8C44-6BBBD4FE3544}"/>
            </c:ext>
          </c:extLst>
        </c:ser>
        <c:dLbls>
          <c:showLegendKey val="0"/>
          <c:showVal val="0"/>
          <c:showCatName val="0"/>
          <c:showSerName val="0"/>
          <c:showPercent val="0"/>
          <c:showBubbleSize val="0"/>
        </c:dLbls>
        <c:marker val="1"/>
        <c:smooth val="0"/>
        <c:axId val="407192104"/>
        <c:axId val="407192888"/>
      </c:lineChart>
      <c:dateAx>
        <c:axId val="407192104"/>
        <c:scaling>
          <c:orientation val="minMax"/>
        </c:scaling>
        <c:delete val="1"/>
        <c:axPos val="b"/>
        <c:numFmt formatCode="&quot;H&quot;yy" sourceLinked="1"/>
        <c:majorTickMark val="none"/>
        <c:minorTickMark val="none"/>
        <c:tickLblPos val="none"/>
        <c:crossAx val="407192888"/>
        <c:crosses val="autoZero"/>
        <c:auto val="1"/>
        <c:lblOffset val="100"/>
        <c:baseTimeUnit val="years"/>
      </c:dateAx>
      <c:valAx>
        <c:axId val="407192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1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57.46</c:v>
                </c:pt>
                <c:pt idx="1">
                  <c:v>57.79</c:v>
                </c:pt>
                <c:pt idx="2">
                  <c:v>57.92</c:v>
                </c:pt>
                <c:pt idx="3">
                  <c:v>58.11</c:v>
                </c:pt>
                <c:pt idx="4">
                  <c:v>58.66</c:v>
                </c:pt>
              </c:numCache>
            </c:numRef>
          </c:val>
          <c:extLst xmlns:c16r2="http://schemas.microsoft.com/office/drawing/2015/06/chart">
            <c:ext xmlns:c16="http://schemas.microsoft.com/office/drawing/2014/chart" uri="{C3380CC4-5D6E-409C-BE32-E72D297353CC}">
              <c16:uniqueId val="{00000000-E128-403D-B990-8C3463204CF9}"/>
            </c:ext>
          </c:extLst>
        </c:ser>
        <c:dLbls>
          <c:showLegendKey val="0"/>
          <c:showVal val="0"/>
          <c:showCatName val="0"/>
          <c:showSerName val="0"/>
          <c:showPercent val="0"/>
          <c:showBubbleSize val="0"/>
        </c:dLbls>
        <c:gapWidth val="150"/>
        <c:axId val="405610656"/>
        <c:axId val="40561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xmlns:c16r2="http://schemas.microsoft.com/office/drawing/2015/06/chart">
            <c:ext xmlns:c16="http://schemas.microsoft.com/office/drawing/2014/chart" uri="{C3380CC4-5D6E-409C-BE32-E72D297353CC}">
              <c16:uniqueId val="{00000001-E128-403D-B990-8C3463204CF9}"/>
            </c:ext>
          </c:extLst>
        </c:ser>
        <c:dLbls>
          <c:showLegendKey val="0"/>
          <c:showVal val="0"/>
          <c:showCatName val="0"/>
          <c:showSerName val="0"/>
          <c:showPercent val="0"/>
          <c:showBubbleSize val="0"/>
        </c:dLbls>
        <c:marker val="1"/>
        <c:smooth val="0"/>
        <c:axId val="405610656"/>
        <c:axId val="405611832"/>
      </c:lineChart>
      <c:dateAx>
        <c:axId val="405610656"/>
        <c:scaling>
          <c:orientation val="minMax"/>
        </c:scaling>
        <c:delete val="1"/>
        <c:axPos val="b"/>
        <c:numFmt formatCode="&quot;H&quot;yy" sourceLinked="1"/>
        <c:majorTickMark val="none"/>
        <c:minorTickMark val="none"/>
        <c:tickLblPos val="none"/>
        <c:crossAx val="405611832"/>
        <c:crosses val="autoZero"/>
        <c:auto val="1"/>
        <c:lblOffset val="100"/>
        <c:baseTimeUnit val="years"/>
      </c:dateAx>
      <c:valAx>
        <c:axId val="40561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8.51</c:v>
                </c:pt>
                <c:pt idx="1">
                  <c:v>12.59</c:v>
                </c:pt>
                <c:pt idx="2">
                  <c:v>14.45</c:v>
                </c:pt>
                <c:pt idx="3">
                  <c:v>16.079999999999998</c:v>
                </c:pt>
                <c:pt idx="4">
                  <c:v>20.52</c:v>
                </c:pt>
              </c:numCache>
            </c:numRef>
          </c:val>
          <c:extLst xmlns:c16r2="http://schemas.microsoft.com/office/drawing/2015/06/chart">
            <c:ext xmlns:c16="http://schemas.microsoft.com/office/drawing/2014/chart" uri="{C3380CC4-5D6E-409C-BE32-E72D297353CC}">
              <c16:uniqueId val="{00000000-7B57-4702-88AE-38FC53271E5B}"/>
            </c:ext>
          </c:extLst>
        </c:ser>
        <c:dLbls>
          <c:showLegendKey val="0"/>
          <c:showVal val="0"/>
          <c:showCatName val="0"/>
          <c:showSerName val="0"/>
          <c:showPercent val="0"/>
          <c:showBubbleSize val="0"/>
        </c:dLbls>
        <c:gapWidth val="150"/>
        <c:axId val="405615752"/>
        <c:axId val="40789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xmlns:c16r2="http://schemas.microsoft.com/office/drawing/2015/06/chart">
            <c:ext xmlns:c16="http://schemas.microsoft.com/office/drawing/2014/chart" uri="{C3380CC4-5D6E-409C-BE32-E72D297353CC}">
              <c16:uniqueId val="{00000001-7B57-4702-88AE-38FC53271E5B}"/>
            </c:ext>
          </c:extLst>
        </c:ser>
        <c:dLbls>
          <c:showLegendKey val="0"/>
          <c:showVal val="0"/>
          <c:showCatName val="0"/>
          <c:showSerName val="0"/>
          <c:showPercent val="0"/>
          <c:showBubbleSize val="0"/>
        </c:dLbls>
        <c:marker val="1"/>
        <c:smooth val="0"/>
        <c:axId val="405615752"/>
        <c:axId val="407896600"/>
      </c:lineChart>
      <c:dateAx>
        <c:axId val="405615752"/>
        <c:scaling>
          <c:orientation val="minMax"/>
        </c:scaling>
        <c:delete val="1"/>
        <c:axPos val="b"/>
        <c:numFmt formatCode="&quot;H&quot;yy" sourceLinked="1"/>
        <c:majorTickMark val="none"/>
        <c:minorTickMark val="none"/>
        <c:tickLblPos val="none"/>
        <c:crossAx val="407896600"/>
        <c:crosses val="autoZero"/>
        <c:auto val="1"/>
        <c:lblOffset val="100"/>
        <c:baseTimeUnit val="years"/>
      </c:dateAx>
      <c:valAx>
        <c:axId val="40789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1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70-4A28-BFAC-E29E405DD1A2}"/>
            </c:ext>
          </c:extLst>
        </c:ser>
        <c:dLbls>
          <c:showLegendKey val="0"/>
          <c:showVal val="0"/>
          <c:showCatName val="0"/>
          <c:showSerName val="0"/>
          <c:showPercent val="0"/>
          <c:showBubbleSize val="0"/>
        </c:dLbls>
        <c:gapWidth val="150"/>
        <c:axId val="407899344"/>
        <c:axId val="40789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xmlns:c16r2="http://schemas.microsoft.com/office/drawing/2015/06/chart">
            <c:ext xmlns:c16="http://schemas.microsoft.com/office/drawing/2014/chart" uri="{C3380CC4-5D6E-409C-BE32-E72D297353CC}">
              <c16:uniqueId val="{00000001-4070-4A28-BFAC-E29E405DD1A2}"/>
            </c:ext>
          </c:extLst>
        </c:ser>
        <c:dLbls>
          <c:showLegendKey val="0"/>
          <c:showVal val="0"/>
          <c:showCatName val="0"/>
          <c:showSerName val="0"/>
          <c:showPercent val="0"/>
          <c:showBubbleSize val="0"/>
        </c:dLbls>
        <c:marker val="1"/>
        <c:smooth val="0"/>
        <c:axId val="407899344"/>
        <c:axId val="407895816"/>
      </c:lineChart>
      <c:dateAx>
        <c:axId val="407899344"/>
        <c:scaling>
          <c:orientation val="minMax"/>
        </c:scaling>
        <c:delete val="1"/>
        <c:axPos val="b"/>
        <c:numFmt formatCode="&quot;H&quot;yy" sourceLinked="1"/>
        <c:majorTickMark val="none"/>
        <c:minorTickMark val="none"/>
        <c:tickLblPos val="none"/>
        <c:crossAx val="407895816"/>
        <c:crosses val="autoZero"/>
        <c:auto val="1"/>
        <c:lblOffset val="100"/>
        <c:baseTimeUnit val="years"/>
      </c:dateAx>
      <c:valAx>
        <c:axId val="407895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8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1252.76</c:v>
                </c:pt>
                <c:pt idx="1">
                  <c:v>1240.52</c:v>
                </c:pt>
                <c:pt idx="2">
                  <c:v>1289.21</c:v>
                </c:pt>
                <c:pt idx="3">
                  <c:v>1171.45</c:v>
                </c:pt>
                <c:pt idx="4">
                  <c:v>798.77</c:v>
                </c:pt>
              </c:numCache>
            </c:numRef>
          </c:val>
          <c:extLst xmlns:c16r2="http://schemas.microsoft.com/office/drawing/2015/06/chart">
            <c:ext xmlns:c16="http://schemas.microsoft.com/office/drawing/2014/chart" uri="{C3380CC4-5D6E-409C-BE32-E72D297353CC}">
              <c16:uniqueId val="{00000000-B6D3-420F-850C-E6E0B279D6C8}"/>
            </c:ext>
          </c:extLst>
        </c:ser>
        <c:dLbls>
          <c:showLegendKey val="0"/>
          <c:showVal val="0"/>
          <c:showCatName val="0"/>
          <c:showSerName val="0"/>
          <c:showPercent val="0"/>
          <c:showBubbleSize val="0"/>
        </c:dLbls>
        <c:gapWidth val="150"/>
        <c:axId val="407900128"/>
        <c:axId val="40790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xmlns:c16r2="http://schemas.microsoft.com/office/drawing/2015/06/chart">
            <c:ext xmlns:c16="http://schemas.microsoft.com/office/drawing/2014/chart" uri="{C3380CC4-5D6E-409C-BE32-E72D297353CC}">
              <c16:uniqueId val="{00000001-B6D3-420F-850C-E6E0B279D6C8}"/>
            </c:ext>
          </c:extLst>
        </c:ser>
        <c:dLbls>
          <c:showLegendKey val="0"/>
          <c:showVal val="0"/>
          <c:showCatName val="0"/>
          <c:showSerName val="0"/>
          <c:showPercent val="0"/>
          <c:showBubbleSize val="0"/>
        </c:dLbls>
        <c:marker val="1"/>
        <c:smooth val="0"/>
        <c:axId val="407900128"/>
        <c:axId val="407900520"/>
      </c:lineChart>
      <c:dateAx>
        <c:axId val="407900128"/>
        <c:scaling>
          <c:orientation val="minMax"/>
        </c:scaling>
        <c:delete val="1"/>
        <c:axPos val="b"/>
        <c:numFmt formatCode="&quot;H&quot;yy" sourceLinked="1"/>
        <c:majorTickMark val="none"/>
        <c:minorTickMark val="none"/>
        <c:tickLblPos val="none"/>
        <c:crossAx val="407900520"/>
        <c:crosses val="autoZero"/>
        <c:auto val="1"/>
        <c:lblOffset val="100"/>
        <c:baseTimeUnit val="years"/>
      </c:dateAx>
      <c:valAx>
        <c:axId val="40790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9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111.36</c:v>
                </c:pt>
                <c:pt idx="1">
                  <c:v>104.02</c:v>
                </c:pt>
                <c:pt idx="2">
                  <c:v>96.9</c:v>
                </c:pt>
                <c:pt idx="3">
                  <c:v>89.13</c:v>
                </c:pt>
                <c:pt idx="4">
                  <c:v>81.790000000000006</c:v>
                </c:pt>
              </c:numCache>
            </c:numRef>
          </c:val>
          <c:extLst xmlns:c16r2="http://schemas.microsoft.com/office/drawing/2015/06/chart">
            <c:ext xmlns:c16="http://schemas.microsoft.com/office/drawing/2014/chart" uri="{C3380CC4-5D6E-409C-BE32-E72D297353CC}">
              <c16:uniqueId val="{00000000-7E09-4470-853A-26D876072CB1}"/>
            </c:ext>
          </c:extLst>
        </c:ser>
        <c:dLbls>
          <c:showLegendKey val="0"/>
          <c:showVal val="0"/>
          <c:showCatName val="0"/>
          <c:showSerName val="0"/>
          <c:showPercent val="0"/>
          <c:showBubbleSize val="0"/>
        </c:dLbls>
        <c:gapWidth val="150"/>
        <c:axId val="407897384"/>
        <c:axId val="40790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xmlns:c16r2="http://schemas.microsoft.com/office/drawing/2015/06/chart">
            <c:ext xmlns:c16="http://schemas.microsoft.com/office/drawing/2014/chart" uri="{C3380CC4-5D6E-409C-BE32-E72D297353CC}">
              <c16:uniqueId val="{00000001-7E09-4470-853A-26D876072CB1}"/>
            </c:ext>
          </c:extLst>
        </c:ser>
        <c:dLbls>
          <c:showLegendKey val="0"/>
          <c:showVal val="0"/>
          <c:showCatName val="0"/>
          <c:showSerName val="0"/>
          <c:showPercent val="0"/>
          <c:showBubbleSize val="0"/>
        </c:dLbls>
        <c:marker val="1"/>
        <c:smooth val="0"/>
        <c:axId val="407897384"/>
        <c:axId val="407901304"/>
      </c:lineChart>
      <c:dateAx>
        <c:axId val="407897384"/>
        <c:scaling>
          <c:orientation val="minMax"/>
        </c:scaling>
        <c:delete val="1"/>
        <c:axPos val="b"/>
        <c:numFmt formatCode="&quot;H&quot;yy" sourceLinked="1"/>
        <c:majorTickMark val="none"/>
        <c:minorTickMark val="none"/>
        <c:tickLblPos val="none"/>
        <c:crossAx val="407901304"/>
        <c:crosses val="autoZero"/>
        <c:auto val="1"/>
        <c:lblOffset val="100"/>
        <c:baseTimeUnit val="years"/>
      </c:dateAx>
      <c:valAx>
        <c:axId val="407901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89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126.26</c:v>
                </c:pt>
                <c:pt idx="1">
                  <c:v>126.24</c:v>
                </c:pt>
                <c:pt idx="2">
                  <c:v>119.47</c:v>
                </c:pt>
                <c:pt idx="3">
                  <c:v>116.93</c:v>
                </c:pt>
                <c:pt idx="4">
                  <c:v>117.97</c:v>
                </c:pt>
              </c:numCache>
            </c:numRef>
          </c:val>
          <c:extLst xmlns:c16r2="http://schemas.microsoft.com/office/drawing/2015/06/chart">
            <c:ext xmlns:c16="http://schemas.microsoft.com/office/drawing/2014/chart" uri="{C3380CC4-5D6E-409C-BE32-E72D297353CC}">
              <c16:uniqueId val="{00000000-DFD0-4376-AD16-F8332122A025}"/>
            </c:ext>
          </c:extLst>
        </c:ser>
        <c:dLbls>
          <c:showLegendKey val="0"/>
          <c:showVal val="0"/>
          <c:showCatName val="0"/>
          <c:showSerName val="0"/>
          <c:showPercent val="0"/>
          <c:showBubbleSize val="0"/>
        </c:dLbls>
        <c:gapWidth val="150"/>
        <c:axId val="407898168"/>
        <c:axId val="40838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xmlns:c16r2="http://schemas.microsoft.com/office/drawing/2015/06/chart">
            <c:ext xmlns:c16="http://schemas.microsoft.com/office/drawing/2014/chart" uri="{C3380CC4-5D6E-409C-BE32-E72D297353CC}">
              <c16:uniqueId val="{00000001-DFD0-4376-AD16-F8332122A025}"/>
            </c:ext>
          </c:extLst>
        </c:ser>
        <c:dLbls>
          <c:showLegendKey val="0"/>
          <c:showVal val="0"/>
          <c:showCatName val="0"/>
          <c:showSerName val="0"/>
          <c:showPercent val="0"/>
          <c:showBubbleSize val="0"/>
        </c:dLbls>
        <c:marker val="1"/>
        <c:smooth val="0"/>
        <c:axId val="407898168"/>
        <c:axId val="408380600"/>
      </c:lineChart>
      <c:dateAx>
        <c:axId val="407898168"/>
        <c:scaling>
          <c:orientation val="minMax"/>
        </c:scaling>
        <c:delete val="1"/>
        <c:axPos val="b"/>
        <c:numFmt formatCode="&quot;H&quot;yy" sourceLinked="1"/>
        <c:majorTickMark val="none"/>
        <c:minorTickMark val="none"/>
        <c:tickLblPos val="none"/>
        <c:crossAx val="408380600"/>
        <c:crosses val="autoZero"/>
        <c:auto val="1"/>
        <c:lblOffset val="100"/>
        <c:baseTimeUnit val="years"/>
      </c:dateAx>
      <c:valAx>
        <c:axId val="40838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9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181.17</c:v>
                </c:pt>
                <c:pt idx="1">
                  <c:v>181.37</c:v>
                </c:pt>
                <c:pt idx="2">
                  <c:v>192.02</c:v>
                </c:pt>
                <c:pt idx="3">
                  <c:v>196.45</c:v>
                </c:pt>
                <c:pt idx="4">
                  <c:v>195.05</c:v>
                </c:pt>
              </c:numCache>
            </c:numRef>
          </c:val>
          <c:extLst xmlns:c16r2="http://schemas.microsoft.com/office/drawing/2015/06/chart">
            <c:ext xmlns:c16="http://schemas.microsoft.com/office/drawing/2014/chart" uri="{C3380CC4-5D6E-409C-BE32-E72D297353CC}">
              <c16:uniqueId val="{00000000-DEDF-4C68-BB03-DD1A3D126A6F}"/>
            </c:ext>
          </c:extLst>
        </c:ser>
        <c:dLbls>
          <c:showLegendKey val="0"/>
          <c:showVal val="0"/>
          <c:showCatName val="0"/>
          <c:showSerName val="0"/>
          <c:showPercent val="0"/>
          <c:showBubbleSize val="0"/>
        </c:dLbls>
        <c:gapWidth val="150"/>
        <c:axId val="408382168"/>
        <c:axId val="40838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xmlns:c16r2="http://schemas.microsoft.com/office/drawing/2015/06/chart">
            <c:ext xmlns:c16="http://schemas.microsoft.com/office/drawing/2014/chart" uri="{C3380CC4-5D6E-409C-BE32-E72D297353CC}">
              <c16:uniqueId val="{00000001-DEDF-4C68-BB03-DD1A3D126A6F}"/>
            </c:ext>
          </c:extLst>
        </c:ser>
        <c:dLbls>
          <c:showLegendKey val="0"/>
          <c:showVal val="0"/>
          <c:showCatName val="0"/>
          <c:showSerName val="0"/>
          <c:showPercent val="0"/>
          <c:showBubbleSize val="0"/>
        </c:dLbls>
        <c:marker val="1"/>
        <c:smooth val="0"/>
        <c:axId val="408382168"/>
        <c:axId val="408384520"/>
      </c:lineChart>
      <c:dateAx>
        <c:axId val="408382168"/>
        <c:scaling>
          <c:orientation val="minMax"/>
        </c:scaling>
        <c:delete val="1"/>
        <c:axPos val="b"/>
        <c:numFmt formatCode="&quot;H&quot;yy" sourceLinked="1"/>
        <c:majorTickMark val="none"/>
        <c:minorTickMark val="none"/>
        <c:tickLblPos val="none"/>
        <c:crossAx val="408384520"/>
        <c:crosses val="autoZero"/>
        <c:auto val="1"/>
        <c:lblOffset val="100"/>
        <c:baseTimeUnit val="years"/>
      </c:dateAx>
      <c:valAx>
        <c:axId val="40838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8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最上川中部水道企業団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83.54</v>
      </c>
      <c r="J10" s="47"/>
      <c r="K10" s="47"/>
      <c r="L10" s="47"/>
      <c r="M10" s="47"/>
      <c r="N10" s="47"/>
      <c r="O10" s="81"/>
      <c r="P10" s="48">
        <f>データ!$P$6</f>
        <v>99.99</v>
      </c>
      <c r="Q10" s="48"/>
      <c r="R10" s="48"/>
      <c r="S10" s="48"/>
      <c r="T10" s="48"/>
      <c r="U10" s="48"/>
      <c r="V10" s="48"/>
      <c r="W10" s="45">
        <f>データ!$Q$6</f>
        <v>4700</v>
      </c>
      <c r="X10" s="45"/>
      <c r="Y10" s="45"/>
      <c r="Z10" s="45"/>
      <c r="AA10" s="45"/>
      <c r="AB10" s="45"/>
      <c r="AC10" s="45"/>
      <c r="AD10" s="2"/>
      <c r="AE10" s="2"/>
      <c r="AF10" s="2"/>
      <c r="AG10" s="2"/>
      <c r="AH10" s="2"/>
      <c r="AI10" s="2"/>
      <c r="AJ10" s="2"/>
      <c r="AK10" s="2"/>
      <c r="AL10" s="45">
        <f>データ!$U$6</f>
        <v>25807</v>
      </c>
      <c r="AM10" s="45"/>
      <c r="AN10" s="45"/>
      <c r="AO10" s="45"/>
      <c r="AP10" s="45"/>
      <c r="AQ10" s="45"/>
      <c r="AR10" s="45"/>
      <c r="AS10" s="45"/>
      <c r="AT10" s="46">
        <f>データ!$V$6</f>
        <v>41.32</v>
      </c>
      <c r="AU10" s="47"/>
      <c r="AV10" s="47"/>
      <c r="AW10" s="47"/>
      <c r="AX10" s="47"/>
      <c r="AY10" s="47"/>
      <c r="AZ10" s="47"/>
      <c r="BA10" s="47"/>
      <c r="BB10" s="48">
        <f>データ!$W$6</f>
        <v>624.55999999999995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B+Zsn/lgDQ1IYaDDvQIZKTazzi0N0A2LKLt1fmEroNZyMGvsc9KQrq6jBeqJ90QfMEB4Bcu+GCjQ/Gn9dWWPA==" saltValue="rzV3/VH2HI7yvwSv74PX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69027</v>
      </c>
      <c r="D6" s="20">
        <f t="shared" si="3"/>
        <v>46</v>
      </c>
      <c r="E6" s="20">
        <f t="shared" si="3"/>
        <v>1</v>
      </c>
      <c r="F6" s="20">
        <f t="shared" si="3"/>
        <v>0</v>
      </c>
      <c r="G6" s="20">
        <f t="shared" si="3"/>
        <v>1</v>
      </c>
      <c r="H6" s="20" t="str">
        <f t="shared" si="3"/>
        <v>山形県　最上川中部水道企業団</v>
      </c>
      <c r="I6" s="20" t="str">
        <f t="shared" si="3"/>
        <v>法適用</v>
      </c>
      <c r="J6" s="20" t="str">
        <f t="shared" si="3"/>
        <v>水道事業</v>
      </c>
      <c r="K6" s="20" t="str">
        <f t="shared" si="3"/>
        <v>末端給水事業</v>
      </c>
      <c r="L6" s="20" t="str">
        <f t="shared" si="3"/>
        <v>A6</v>
      </c>
      <c r="M6" s="20" t="str">
        <f t="shared" si="3"/>
        <v>民間企業出身</v>
      </c>
      <c r="N6" s="21" t="str">
        <f t="shared" si="3"/>
        <v>-</v>
      </c>
      <c r="O6" s="21">
        <f t="shared" si="3"/>
        <v>83.54</v>
      </c>
      <c r="P6" s="21">
        <f t="shared" si="3"/>
        <v>99.99</v>
      </c>
      <c r="Q6" s="21">
        <f t="shared" si="3"/>
        <v>4700</v>
      </c>
      <c r="R6" s="21" t="str">
        <f t="shared" si="3"/>
        <v>-</v>
      </c>
      <c r="S6" s="21" t="str">
        <f t="shared" si="3"/>
        <v>-</v>
      </c>
      <c r="T6" s="21" t="str">
        <f t="shared" si="3"/>
        <v>-</v>
      </c>
      <c r="U6" s="21">
        <f t="shared" si="3"/>
        <v>25807</v>
      </c>
      <c r="V6" s="21">
        <f t="shared" si="3"/>
        <v>41.32</v>
      </c>
      <c r="W6" s="21">
        <f t="shared" si="3"/>
        <v>624.55999999999995</v>
      </c>
      <c r="X6" s="22">
        <f>IF(X7="",NA(),X7)</f>
        <v>130.75</v>
      </c>
      <c r="Y6" s="22">
        <f t="shared" ref="Y6:AG6" si="4">IF(Y7="",NA(),Y7)</f>
        <v>130.66</v>
      </c>
      <c r="Z6" s="22">
        <f t="shared" si="4"/>
        <v>125.33</v>
      </c>
      <c r="AA6" s="22">
        <f t="shared" si="4"/>
        <v>123.15</v>
      </c>
      <c r="AB6" s="22">
        <f t="shared" si="4"/>
        <v>124.03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1252.76</v>
      </c>
      <c r="AU6" s="22">
        <f t="shared" ref="AU6:BC6" si="6">IF(AU7="",NA(),AU7)</f>
        <v>1240.52</v>
      </c>
      <c r="AV6" s="22">
        <f t="shared" si="6"/>
        <v>1289.21</v>
      </c>
      <c r="AW6" s="22">
        <f t="shared" si="6"/>
        <v>1171.45</v>
      </c>
      <c r="AX6" s="22">
        <f t="shared" si="6"/>
        <v>798.77</v>
      </c>
      <c r="AY6" s="22">
        <f t="shared" si="6"/>
        <v>359.47</v>
      </c>
      <c r="AZ6" s="22">
        <f t="shared" si="6"/>
        <v>369.69</v>
      </c>
      <c r="BA6" s="22">
        <f t="shared" si="6"/>
        <v>379.08</v>
      </c>
      <c r="BB6" s="22">
        <f t="shared" si="6"/>
        <v>367.55</v>
      </c>
      <c r="BC6" s="22">
        <f t="shared" si="6"/>
        <v>378.56</v>
      </c>
      <c r="BD6" s="21" t="str">
        <f>IF(BD7="","",IF(BD7="-","【-】","【"&amp;SUBSTITUTE(TEXT(BD7,"#,##0.00"),"-","△")&amp;"】"))</f>
        <v>【261.51】</v>
      </c>
      <c r="BE6" s="22">
        <f>IF(BE7="",NA(),BE7)</f>
        <v>111.36</v>
      </c>
      <c r="BF6" s="22">
        <f t="shared" ref="BF6:BN6" si="7">IF(BF7="",NA(),BF7)</f>
        <v>104.02</v>
      </c>
      <c r="BG6" s="22">
        <f t="shared" si="7"/>
        <v>96.9</v>
      </c>
      <c r="BH6" s="22">
        <f t="shared" si="7"/>
        <v>89.13</v>
      </c>
      <c r="BI6" s="22">
        <f t="shared" si="7"/>
        <v>81.790000000000006</v>
      </c>
      <c r="BJ6" s="22">
        <f t="shared" si="7"/>
        <v>401.79</v>
      </c>
      <c r="BK6" s="22">
        <f t="shared" si="7"/>
        <v>402.99</v>
      </c>
      <c r="BL6" s="22">
        <f t="shared" si="7"/>
        <v>398.98</v>
      </c>
      <c r="BM6" s="22">
        <f t="shared" si="7"/>
        <v>418.68</v>
      </c>
      <c r="BN6" s="22">
        <f t="shared" si="7"/>
        <v>395.68</v>
      </c>
      <c r="BO6" s="21" t="str">
        <f>IF(BO7="","",IF(BO7="-","【-】","【"&amp;SUBSTITUTE(TEXT(BO7,"#,##0.00"),"-","△")&amp;"】"))</f>
        <v>【265.16】</v>
      </c>
      <c r="BP6" s="22">
        <f>IF(BP7="",NA(),BP7)</f>
        <v>126.26</v>
      </c>
      <c r="BQ6" s="22">
        <f t="shared" ref="BQ6:BY6" si="8">IF(BQ7="",NA(),BQ7)</f>
        <v>126.24</v>
      </c>
      <c r="BR6" s="22">
        <f t="shared" si="8"/>
        <v>119.47</v>
      </c>
      <c r="BS6" s="22">
        <f t="shared" si="8"/>
        <v>116.93</v>
      </c>
      <c r="BT6" s="22">
        <f t="shared" si="8"/>
        <v>117.97</v>
      </c>
      <c r="BU6" s="22">
        <f t="shared" si="8"/>
        <v>100.12</v>
      </c>
      <c r="BV6" s="22">
        <f t="shared" si="8"/>
        <v>98.66</v>
      </c>
      <c r="BW6" s="22">
        <f t="shared" si="8"/>
        <v>98.64</v>
      </c>
      <c r="BX6" s="22">
        <f t="shared" si="8"/>
        <v>94.78</v>
      </c>
      <c r="BY6" s="22">
        <f t="shared" si="8"/>
        <v>97.59</v>
      </c>
      <c r="BZ6" s="21" t="str">
        <f>IF(BZ7="","",IF(BZ7="-","【-】","【"&amp;SUBSTITUTE(TEXT(BZ7,"#,##0.00"),"-","△")&amp;"】"))</f>
        <v>【102.35】</v>
      </c>
      <c r="CA6" s="22">
        <f>IF(CA7="",NA(),CA7)</f>
        <v>181.17</v>
      </c>
      <c r="CB6" s="22">
        <f t="shared" ref="CB6:CJ6" si="9">IF(CB7="",NA(),CB7)</f>
        <v>181.37</v>
      </c>
      <c r="CC6" s="22">
        <f t="shared" si="9"/>
        <v>192.02</v>
      </c>
      <c r="CD6" s="22">
        <f t="shared" si="9"/>
        <v>196.45</v>
      </c>
      <c r="CE6" s="22">
        <f t="shared" si="9"/>
        <v>195.05</v>
      </c>
      <c r="CF6" s="22">
        <f t="shared" si="9"/>
        <v>174.97</v>
      </c>
      <c r="CG6" s="22">
        <f t="shared" si="9"/>
        <v>178.59</v>
      </c>
      <c r="CH6" s="22">
        <f t="shared" si="9"/>
        <v>178.92</v>
      </c>
      <c r="CI6" s="22">
        <f t="shared" si="9"/>
        <v>181.3</v>
      </c>
      <c r="CJ6" s="22">
        <f t="shared" si="9"/>
        <v>181.71</v>
      </c>
      <c r="CK6" s="21" t="str">
        <f>IF(CK7="","",IF(CK7="-","【-】","【"&amp;SUBSTITUTE(TEXT(CK7,"#,##0.00"),"-","△")&amp;"】"))</f>
        <v>【167.74】</v>
      </c>
      <c r="CL6" s="22">
        <f>IF(CL7="",NA(),CL7)</f>
        <v>48.48</v>
      </c>
      <c r="CM6" s="22">
        <f t="shared" ref="CM6:CU6" si="10">IF(CM7="",NA(),CM7)</f>
        <v>49.16</v>
      </c>
      <c r="CN6" s="22">
        <f t="shared" si="10"/>
        <v>49.86</v>
      </c>
      <c r="CO6" s="22">
        <f t="shared" si="10"/>
        <v>47.34</v>
      </c>
      <c r="CP6" s="22">
        <f t="shared" si="10"/>
        <v>46.32</v>
      </c>
      <c r="CQ6" s="22">
        <f t="shared" si="10"/>
        <v>55.63</v>
      </c>
      <c r="CR6" s="22">
        <f t="shared" si="10"/>
        <v>55.03</v>
      </c>
      <c r="CS6" s="22">
        <f t="shared" si="10"/>
        <v>55.14</v>
      </c>
      <c r="CT6" s="22">
        <f t="shared" si="10"/>
        <v>55.89</v>
      </c>
      <c r="CU6" s="22">
        <f t="shared" si="10"/>
        <v>55.72</v>
      </c>
      <c r="CV6" s="21" t="str">
        <f>IF(CV7="","",IF(CV7="-","【-】","【"&amp;SUBSTITUTE(TEXT(CV7,"#,##0.00"),"-","△")&amp;"】"))</f>
        <v>【60.29】</v>
      </c>
      <c r="CW6" s="22">
        <f>IF(CW7="",NA(),CW7)</f>
        <v>89</v>
      </c>
      <c r="CX6" s="22">
        <f t="shared" ref="CX6:DF6" si="11">IF(CX7="",NA(),CX7)</f>
        <v>87.33</v>
      </c>
      <c r="CY6" s="22">
        <f t="shared" si="11"/>
        <v>84.97</v>
      </c>
      <c r="CZ6" s="22">
        <f t="shared" si="11"/>
        <v>89.23</v>
      </c>
      <c r="DA6" s="22">
        <f t="shared" si="11"/>
        <v>89.88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57.46</v>
      </c>
      <c r="DI6" s="22">
        <f t="shared" ref="DI6:DQ6" si="12">IF(DI7="",NA(),DI7)</f>
        <v>57.79</v>
      </c>
      <c r="DJ6" s="22">
        <f t="shared" si="12"/>
        <v>57.92</v>
      </c>
      <c r="DK6" s="22">
        <f t="shared" si="12"/>
        <v>58.11</v>
      </c>
      <c r="DL6" s="22">
        <f t="shared" si="12"/>
        <v>58.66</v>
      </c>
      <c r="DM6" s="22">
        <f t="shared" si="12"/>
        <v>48.05</v>
      </c>
      <c r="DN6" s="22">
        <f t="shared" si="12"/>
        <v>48.87</v>
      </c>
      <c r="DO6" s="22">
        <f t="shared" si="12"/>
        <v>49.92</v>
      </c>
      <c r="DP6" s="22">
        <f t="shared" si="12"/>
        <v>50.63</v>
      </c>
      <c r="DQ6" s="22">
        <f t="shared" si="12"/>
        <v>51.29</v>
      </c>
      <c r="DR6" s="21" t="str">
        <f>IF(DR7="","",IF(DR7="-","【-】","【"&amp;SUBSTITUTE(TEXT(DR7,"#,##0.00"),"-","△")&amp;"】"))</f>
        <v>【50.88】</v>
      </c>
      <c r="DS6" s="22">
        <f>IF(DS7="",NA(),DS7)</f>
        <v>8.51</v>
      </c>
      <c r="DT6" s="22">
        <f t="shared" ref="DT6:EB6" si="13">IF(DT7="",NA(),DT7)</f>
        <v>12.59</v>
      </c>
      <c r="DU6" s="22">
        <f t="shared" si="13"/>
        <v>14.45</v>
      </c>
      <c r="DV6" s="22">
        <f t="shared" si="13"/>
        <v>16.079999999999998</v>
      </c>
      <c r="DW6" s="22">
        <f t="shared" si="13"/>
        <v>20.52</v>
      </c>
      <c r="DX6" s="22">
        <f t="shared" si="13"/>
        <v>13.39</v>
      </c>
      <c r="DY6" s="22">
        <f t="shared" si="13"/>
        <v>14.85</v>
      </c>
      <c r="DZ6" s="22">
        <f t="shared" si="13"/>
        <v>16.88</v>
      </c>
      <c r="EA6" s="22">
        <f t="shared" si="13"/>
        <v>18.28</v>
      </c>
      <c r="EB6" s="22">
        <f t="shared" si="13"/>
        <v>19.61</v>
      </c>
      <c r="EC6" s="21" t="str">
        <f>IF(EC7="","",IF(EC7="-","【-】","【"&amp;SUBSTITUTE(TEXT(EC7,"#,##0.00"),"-","△")&amp;"】"))</f>
        <v>【22.30】</v>
      </c>
      <c r="ED6" s="22">
        <f>IF(ED7="",NA(),ED7)</f>
        <v>0.11</v>
      </c>
      <c r="EE6" s="22">
        <f t="shared" ref="EE6:EM6" si="14">IF(EE7="",NA(),EE7)</f>
        <v>0.23</v>
      </c>
      <c r="EF6" s="22">
        <f t="shared" si="14"/>
        <v>1.1200000000000001</v>
      </c>
      <c r="EG6" s="22">
        <f t="shared" si="14"/>
        <v>0.79</v>
      </c>
      <c r="EH6" s="22">
        <f t="shared" si="14"/>
        <v>0.56999999999999995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69027</v>
      </c>
      <c r="D7" s="24">
        <v>46</v>
      </c>
      <c r="E7" s="24">
        <v>1</v>
      </c>
      <c r="F7" s="24">
        <v>0</v>
      </c>
      <c r="G7" s="24">
        <v>1</v>
      </c>
      <c r="H7" s="24" t="s">
        <v>92</v>
      </c>
      <c r="I7" s="24" t="s">
        <v>93</v>
      </c>
      <c r="J7" s="24" t="s">
        <v>94</v>
      </c>
      <c r="K7" s="24" t="s">
        <v>95</v>
      </c>
      <c r="L7" s="24" t="s">
        <v>96</v>
      </c>
      <c r="M7" s="24" t="s">
        <v>97</v>
      </c>
      <c r="N7" s="25" t="s">
        <v>98</v>
      </c>
      <c r="O7" s="25">
        <v>83.54</v>
      </c>
      <c r="P7" s="25">
        <v>99.99</v>
      </c>
      <c r="Q7" s="25">
        <v>4700</v>
      </c>
      <c r="R7" s="25" t="s">
        <v>98</v>
      </c>
      <c r="S7" s="25" t="s">
        <v>98</v>
      </c>
      <c r="T7" s="25" t="s">
        <v>98</v>
      </c>
      <c r="U7" s="25">
        <v>25807</v>
      </c>
      <c r="V7" s="25">
        <v>41.32</v>
      </c>
      <c r="W7" s="25">
        <v>624.55999999999995</v>
      </c>
      <c r="X7" s="25">
        <v>130.75</v>
      </c>
      <c r="Y7" s="25">
        <v>130.66</v>
      </c>
      <c r="Z7" s="25">
        <v>125.33</v>
      </c>
      <c r="AA7" s="25">
        <v>123.15</v>
      </c>
      <c r="AB7" s="25">
        <v>124.03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1252.76</v>
      </c>
      <c r="AU7" s="25">
        <v>1240.52</v>
      </c>
      <c r="AV7" s="25">
        <v>1289.21</v>
      </c>
      <c r="AW7" s="25">
        <v>1171.45</v>
      </c>
      <c r="AX7" s="25">
        <v>798.77</v>
      </c>
      <c r="AY7" s="25">
        <v>359.47</v>
      </c>
      <c r="AZ7" s="25">
        <v>369.69</v>
      </c>
      <c r="BA7" s="25">
        <v>379.08</v>
      </c>
      <c r="BB7" s="25">
        <v>367.55</v>
      </c>
      <c r="BC7" s="25">
        <v>378.56</v>
      </c>
      <c r="BD7" s="25">
        <v>261.51</v>
      </c>
      <c r="BE7" s="25">
        <v>111.36</v>
      </c>
      <c r="BF7" s="25">
        <v>104.02</v>
      </c>
      <c r="BG7" s="25">
        <v>96.9</v>
      </c>
      <c r="BH7" s="25">
        <v>89.13</v>
      </c>
      <c r="BI7" s="25">
        <v>81.790000000000006</v>
      </c>
      <c r="BJ7" s="25">
        <v>401.79</v>
      </c>
      <c r="BK7" s="25">
        <v>402.99</v>
      </c>
      <c r="BL7" s="25">
        <v>398.98</v>
      </c>
      <c r="BM7" s="25">
        <v>418.68</v>
      </c>
      <c r="BN7" s="25">
        <v>395.68</v>
      </c>
      <c r="BO7" s="25">
        <v>265.16000000000003</v>
      </c>
      <c r="BP7" s="25">
        <v>126.26</v>
      </c>
      <c r="BQ7" s="25">
        <v>126.24</v>
      </c>
      <c r="BR7" s="25">
        <v>119.47</v>
      </c>
      <c r="BS7" s="25">
        <v>116.93</v>
      </c>
      <c r="BT7" s="25">
        <v>117.97</v>
      </c>
      <c r="BU7" s="25">
        <v>100.12</v>
      </c>
      <c r="BV7" s="25">
        <v>98.66</v>
      </c>
      <c r="BW7" s="25">
        <v>98.64</v>
      </c>
      <c r="BX7" s="25">
        <v>94.78</v>
      </c>
      <c r="BY7" s="25">
        <v>97.59</v>
      </c>
      <c r="BZ7" s="25">
        <v>102.35</v>
      </c>
      <c r="CA7" s="25">
        <v>181.17</v>
      </c>
      <c r="CB7" s="25">
        <v>181.37</v>
      </c>
      <c r="CC7" s="25">
        <v>192.02</v>
      </c>
      <c r="CD7" s="25">
        <v>196.45</v>
      </c>
      <c r="CE7" s="25">
        <v>195.05</v>
      </c>
      <c r="CF7" s="25">
        <v>174.97</v>
      </c>
      <c r="CG7" s="25">
        <v>178.59</v>
      </c>
      <c r="CH7" s="25">
        <v>178.92</v>
      </c>
      <c r="CI7" s="25">
        <v>181.3</v>
      </c>
      <c r="CJ7" s="25">
        <v>181.71</v>
      </c>
      <c r="CK7" s="25">
        <v>167.74</v>
      </c>
      <c r="CL7" s="25">
        <v>48.48</v>
      </c>
      <c r="CM7" s="25">
        <v>49.16</v>
      </c>
      <c r="CN7" s="25">
        <v>49.86</v>
      </c>
      <c r="CO7" s="25">
        <v>47.34</v>
      </c>
      <c r="CP7" s="25">
        <v>46.32</v>
      </c>
      <c r="CQ7" s="25">
        <v>55.63</v>
      </c>
      <c r="CR7" s="25">
        <v>55.03</v>
      </c>
      <c r="CS7" s="25">
        <v>55.14</v>
      </c>
      <c r="CT7" s="25">
        <v>55.89</v>
      </c>
      <c r="CU7" s="25">
        <v>55.72</v>
      </c>
      <c r="CV7" s="25">
        <v>60.29</v>
      </c>
      <c r="CW7" s="25">
        <v>89</v>
      </c>
      <c r="CX7" s="25">
        <v>87.33</v>
      </c>
      <c r="CY7" s="25">
        <v>84.97</v>
      </c>
      <c r="CZ7" s="25">
        <v>89.23</v>
      </c>
      <c r="DA7" s="25">
        <v>89.88</v>
      </c>
      <c r="DB7" s="25">
        <v>82.04</v>
      </c>
      <c r="DC7" s="25">
        <v>81.900000000000006</v>
      </c>
      <c r="DD7" s="25">
        <v>81.39</v>
      </c>
      <c r="DE7" s="25">
        <v>81.27</v>
      </c>
      <c r="DF7" s="25">
        <v>81.260000000000005</v>
      </c>
      <c r="DG7" s="25">
        <v>90.12</v>
      </c>
      <c r="DH7" s="25">
        <v>57.46</v>
      </c>
      <c r="DI7" s="25">
        <v>57.79</v>
      </c>
      <c r="DJ7" s="25">
        <v>57.92</v>
      </c>
      <c r="DK7" s="25">
        <v>58.11</v>
      </c>
      <c r="DL7" s="25">
        <v>58.66</v>
      </c>
      <c r="DM7" s="25">
        <v>48.05</v>
      </c>
      <c r="DN7" s="25">
        <v>48.87</v>
      </c>
      <c r="DO7" s="25">
        <v>49.92</v>
      </c>
      <c r="DP7" s="25">
        <v>50.63</v>
      </c>
      <c r="DQ7" s="25">
        <v>51.29</v>
      </c>
      <c r="DR7" s="25">
        <v>50.88</v>
      </c>
      <c r="DS7" s="25">
        <v>8.51</v>
      </c>
      <c r="DT7" s="25">
        <v>12.59</v>
      </c>
      <c r="DU7" s="25">
        <v>14.45</v>
      </c>
      <c r="DV7" s="25">
        <v>16.079999999999998</v>
      </c>
      <c r="DW7" s="25">
        <v>20.52</v>
      </c>
      <c r="DX7" s="25">
        <v>13.39</v>
      </c>
      <c r="DY7" s="25">
        <v>14.85</v>
      </c>
      <c r="DZ7" s="25">
        <v>16.88</v>
      </c>
      <c r="EA7" s="25">
        <v>18.28</v>
      </c>
      <c r="EB7" s="25">
        <v>19.61</v>
      </c>
      <c r="EC7" s="25">
        <v>22.3</v>
      </c>
      <c r="ED7" s="25">
        <v>0.11</v>
      </c>
      <c r="EE7" s="25">
        <v>0.23</v>
      </c>
      <c r="EF7" s="25">
        <v>1.1200000000000001</v>
      </c>
      <c r="EG7" s="25">
        <v>0.79</v>
      </c>
      <c r="EH7" s="25">
        <v>0.56999999999999995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2023-01-20T00:18:07Z</dcterms:modified>
</cp:coreProperties>
</file>