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76057A0F-AD14-4BC0-9CF6-E10B7FBEA087}" xr6:coauthVersionLast="36" xr6:coauthVersionMax="36" xr10:uidLastSave="{00000000-0000-0000-0000-000000000000}"/>
  <workbookProtection workbookAlgorithmName="SHA-512" workbookHashValue="Z89uxPFQrL2kET8Lg3e2vG+m45Kb176LCfyuXirnQtLkjqvvise0KMm5mpmDxUaG95jSqnj1pg/v5BX/T2s8Iw==" workbookSaltValue="u7cfwn2ENNV0hBWSeAzvG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I76" i="4"/>
  <c r="IT76" i="4"/>
  <c r="CS51" i="4"/>
  <c r="HJ30" i="4"/>
  <c r="MA51" i="4"/>
  <c r="CS30" i="4"/>
  <c r="HJ51" i="4"/>
  <c r="MA30" i="4"/>
  <c r="C11" i="5"/>
  <c r="D11" i="5"/>
  <c r="E11" i="5"/>
  <c r="B11" i="5"/>
  <c r="BK76" i="4" l="1"/>
  <c r="LH51" i="4"/>
  <c r="LT76" i="4"/>
  <c r="GQ51" i="4"/>
  <c r="LH30" i="4"/>
  <c r="IE76" i="4"/>
  <c r="BZ51" i="4"/>
  <c r="GQ30" i="4"/>
  <c r="BZ30" i="4"/>
  <c r="AV76" i="4"/>
  <c r="KO51" i="4"/>
  <c r="LE76" i="4"/>
  <c r="KO30" i="4"/>
  <c r="BG51" i="4"/>
  <c r="FX30" i="4"/>
  <c r="BG30" i="4"/>
  <c r="FX51" i="4"/>
  <c r="HP76" i="4"/>
  <c r="KP76" i="4"/>
  <c r="FE51" i="4"/>
  <c r="JV30" i="4"/>
  <c r="HA76" i="4"/>
  <c r="AN51" i="4"/>
  <c r="AN30" i="4"/>
  <c r="AG76" i="4"/>
  <c r="JV51" i="4"/>
  <c r="FE30" i="4"/>
  <c r="R76" i="4"/>
  <c r="EL51" i="4"/>
  <c r="JC30" i="4"/>
  <c r="KA76" i="4"/>
  <c r="GL76" i="4"/>
  <c r="U51" i="4"/>
  <c r="EL30" i="4"/>
  <c r="U30" i="4"/>
  <c r="JC51"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<sst xmlns="http://schemas.openxmlformats.org/spreadsheetml/2006/main" count="278" uniqueCount="127">
  <si>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</si>
  <si>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</si>
  <si>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</si>
  <si>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</si>
  <si>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</si>
  <si>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</si>
  <si>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</si>
  <si>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</si>
  <si>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</si>
  <si>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</si>
  <si>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</si>
  <si>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</si>
  <si>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</si>
  <si>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</si>
  <si>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</si>
  <si>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</si>
  <si>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</si>
  <si>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</si>
  <si>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</si>
  <si>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</si>
  <si>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</si>
  <si>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</si>
  <si>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</si>
  <si>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</si>
  <si>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</si>
  <si>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</si>
  <si>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</si>
  <si>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</si>
  <si>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</si>
  <si>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</si>
  <si>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</si>
  <si>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</si>
  <si>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</si>
  <si>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</si>
  <si>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</si>
  <si>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</si>
  <si>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</si>
  <si>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</si>
  <si>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</si>
  <si>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</si>
  <si>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</si>
  <si>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</si>
  <si>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</si>
  <si>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</si>
  <si>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</si>
  <si>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</si>
  <si>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</si>
  <si>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</si>
  <si>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</si>
  <si>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</si>
  <si>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</si>
  <si>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</si>
  <si>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</si>
  <si>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</si>
  <si>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</si>
  <si>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</si>
  <si>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</si>
  <si>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</si>
  <si>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</si>
  <si>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</si>
  <si>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</si>
  <si>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</si>
  <si>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</si>
  <si>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</si>
  <si>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</si>
  <si>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</si>
  <si>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</si>
  <si>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</si>
  <si>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</si>
  <si>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</si>
  <si>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</si>
  <si>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</si>
  <si>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</si>
  <si>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</si>
  <si>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</si>
  <si>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</si>
  <si>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</si>
  <si>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</si>
  <si>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</si>
  <si>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</si>
  <si>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</si>
  <si>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</si>
  <si>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</si>
  <si>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</si>
  <si>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</si>
  <si>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</si>
  <si>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</si>
  <si>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</si>
  <si>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</si>
  <si>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</si>
  <si>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</si>
  <si>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</si>
  <si>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</si>
  <si>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</si>
  <si>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</si>
  <si>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</si>
  <si>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</si>
  <si>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</si>
  <si>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</si>
  <si>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</si>
  <si>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</si>
  <si>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</si>
  <si>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</si>
  <si>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</si>
  <si>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</si>
  <si>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山形市</t>
  </si>
  <si>
    <t>山形市中央駐車場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</si>
  <si>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</si>
  <si>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</si>
  <si>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</si>
  <si>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</si>
  <si>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</si>
  <si>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</si>
  <si>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</si>
  <si>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</si>
  <si>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</si>
  <si>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</si>
  <si>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</si>
  <si>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</si>
  <si>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</si>
  <si>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</si>
  <si>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</si>
  <si>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</si>
  <si>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⑪稼働率は、類似施設平均値並びに全国平均値と比較しても、高い水準で推移している。周辺に、市役所や文化施設等があり利用状況が高い原因となっている。</t>
    <phoneticPr fontId="5"/>
  </si>
  <si>
    <t>⑩企業債残高対料金収入比率は、類似施設平均値に比べ低い水準で推移し、平成27年度に企業債残高が0になった。平成29年度以降に、駐車場事業債を活用した施設の老朽化対策工事を行っているため、当該値が増加した。今後も施設の老朽化対策にあたっては、駐車場事業債を活用しながら進めていく予定である。</t>
    <rPh sb="95" eb="96">
      <t>アタイ</t>
    </rPh>
    <phoneticPr fontId="5"/>
  </si>
  <si>
    <t>①収益的収支比率は、例年100％を上回っていること、また類似施設平均値を上回っている年度もあることなど、良好な水準で推移している。
④売上高GOP比率において、類似施設平均値を大きく上回っている。
⑤EBITDAにおいて、類似施設平均値を大きく上回っている。</t>
    <phoneticPr fontId="5"/>
  </si>
  <si>
    <t>令和2年度以降新型コロナウイルス感染拡大の影響により各数値は低下しているものの、収益等の状況や利用状況は全国平均値及び類似施設平均値と比較しても、良好な経営状況を維持している。
今後も、継続して良好な水準を維持していくとともに、より一層の経営効率化を図りながら施設の老朽化対策に取り組んでいくことが必要である。</t>
    <rPh sb="0" eb="2">
      <t>レイワ</t>
    </rPh>
    <rPh sb="3" eb="5">
      <t>ネンド</t>
    </rPh>
    <rPh sb="5" eb="7">
      <t>イコウ</t>
    </rPh>
    <rPh sb="21" eb="23">
      <t>エイキョウ</t>
    </rPh>
    <rPh sb="26" eb="27">
      <t>カク</t>
    </rPh>
    <rPh sb="27" eb="29">
      <t>スウチ</t>
    </rPh>
    <rPh sb="30" eb="32">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</si>
</sst>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170.4</c:v>
                </c:pt>
                <c:pt idx="1">
                  <c:v>283.10000000000002</c:v>
                </c:pt>
                <c:pt idx="2">
                  <c:v>274.7</c:v>
                </c:pt>
                <c:pt idx="3">
                  <c:v>227.6</c:v>
                </c:pt>
                <c:pt idx="4">
                  <c:v>212</c:v>
                </c:pt>
              </c:numCache>
            </c:numRef>
          </c:val>
          <c:extLst>
            <c:ext xmlns:c16="http://schemas.microsoft.com/office/drawing/2014/chart" uri="{C3380CC4-5D6E-409C-BE32-E72D297353CC}">
              <c16:uniqueId val="{00000000-E43A-47CA-820B-572DCECE6B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E43A-47CA-820B-572DCECE6B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16.3</c:v>
                </c:pt>
                <c:pt idx="1">
                  <c:v>16.3</c:v>
                </c:pt>
                <c:pt idx="2">
                  <c:v>23.3</c:v>
                </c:pt>
                <c:pt idx="3">
                  <c:v>38.1</c:v>
                </c:pt>
                <c:pt idx="4">
                  <c:v>39.1</c:v>
                </c:pt>
              </c:numCache>
            </c:numRef>
          </c:val>
          <c:extLst>
            <c:ext xmlns:c16="http://schemas.microsoft.com/office/drawing/2014/chart" uri="{C3380CC4-5D6E-409C-BE32-E72D297353CC}">
              <c16:uniqueId val="{00000000-CC07-40F1-9C5E-9FCD8DA806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CC07-40F1-9C5E-9FCD8DA806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242-40CE-8603-3FBD6F6181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242-40CE-8603-3FBD6F6181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861-444A-AB16-AEB1C1F0D3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861-444A-AB16-AEB1C1F0D30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0D-4F6E-AAE1-CFA6CC182D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C80D-4F6E-AAE1-CFA6CC182D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7EE-44B1-8508-EB0232F343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67EE-44B1-8508-EB0232F3435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245.6</c:v>
                </c:pt>
                <c:pt idx="1">
                  <c:v>243.1</c:v>
                </c:pt>
                <c:pt idx="2">
                  <c:v>250.6</c:v>
                </c:pt>
                <c:pt idx="3">
                  <c:v>225.6</c:v>
                </c:pt>
                <c:pt idx="4">
                  <c:v>220.4</c:v>
                </c:pt>
              </c:numCache>
            </c:numRef>
          </c:val>
          <c:extLst>
            <c:ext xmlns:c16="http://schemas.microsoft.com/office/drawing/2014/chart" uri="{C3380CC4-5D6E-409C-BE32-E72D297353CC}">
              <c16:uniqueId val="{00000000-6113-4B67-9E39-44EC4ED497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6113-4B67-9E39-44EC4ED497B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41.3</c:v>
                </c:pt>
                <c:pt idx="1">
                  <c:v>64.7</c:v>
                </c:pt>
                <c:pt idx="2">
                  <c:v>63.6</c:v>
                </c:pt>
                <c:pt idx="3">
                  <c:v>56.1</c:v>
                </c:pt>
                <c:pt idx="4">
                  <c:v>52.8</c:v>
                </c:pt>
              </c:numCache>
            </c:numRef>
          </c:val>
          <c:extLst>
            <c:ext xmlns:c16="http://schemas.microsoft.com/office/drawing/2014/chart" uri="{C3380CC4-5D6E-409C-BE32-E72D297353CC}">
              <c16:uniqueId val="{00000000-C047-4DA1-A920-7C8A50CDBE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C047-4DA1-A920-7C8A50CDBE1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54596</c:v>
                </c:pt>
                <c:pt idx="1">
                  <c:v>85861</c:v>
                </c:pt>
                <c:pt idx="2">
                  <c:v>86046</c:v>
                </c:pt>
                <c:pt idx="3">
                  <c:v>64418</c:v>
                </c:pt>
                <c:pt idx="4">
                  <c:v>57584</c:v>
                </c:pt>
              </c:numCache>
            </c:numRef>
          </c:val>
          <c:extLst>
            <c:ext xmlns:c16="http://schemas.microsoft.com/office/drawing/2014/chart" uri="{C3380CC4-5D6E-409C-BE32-E72D297353CC}">
              <c16:uniqueId val="{00000000-F1FE-4E85-87AE-0584600A8DB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F1FE-4E85-87AE-0584600A8DB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K40" zoomScale="80" zoomScaleNormal="8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山形県山形市　山形市中央駐車場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9593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170.4</v>
      </c>
      <c r="V31" s="98"/>
      <c r="W31" s="98"/>
      <c r="X31" s="98"/>
      <c r="Y31" s="98"/>
      <c r="Z31" s="98"/>
      <c r="AA31" s="98"/>
      <c r="AB31" s="98"/>
      <c r="AC31" s="98"/>
      <c r="AD31" s="98"/>
      <c r="AE31" s="98"/>
      <c r="AF31" s="98"/>
      <c r="AG31" s="98"/>
      <c r="AH31" s="98"/>
      <c r="AI31" s="98"/>
      <c r="AJ31" s="98"/>
      <c r="AK31" s="98"/>
      <c r="AL31" s="98"/>
      <c r="AM31" s="98"/>
      <c r="AN31" s="98">
        <f>データ!Z7</f>
        <v>283.10000000000002</v>
      </c>
      <c r="AO31" s="98"/>
      <c r="AP31" s="98"/>
      <c r="AQ31" s="98"/>
      <c r="AR31" s="98"/>
      <c r="AS31" s="98"/>
      <c r="AT31" s="98"/>
      <c r="AU31" s="98"/>
      <c r="AV31" s="98"/>
      <c r="AW31" s="98"/>
      <c r="AX31" s="98"/>
      <c r="AY31" s="98"/>
      <c r="AZ31" s="98"/>
      <c r="BA31" s="98"/>
      <c r="BB31" s="98"/>
      <c r="BC31" s="98"/>
      <c r="BD31" s="98"/>
      <c r="BE31" s="98"/>
      <c r="BF31" s="98"/>
      <c r="BG31" s="98">
        <f>データ!AA7</f>
        <v>274.7</v>
      </c>
      <c r="BH31" s="98"/>
      <c r="BI31" s="98"/>
      <c r="BJ31" s="98"/>
      <c r="BK31" s="98"/>
      <c r="BL31" s="98"/>
      <c r="BM31" s="98"/>
      <c r="BN31" s="98"/>
      <c r="BO31" s="98"/>
      <c r="BP31" s="98"/>
      <c r="BQ31" s="98"/>
      <c r="BR31" s="98"/>
      <c r="BS31" s="98"/>
      <c r="BT31" s="98"/>
      <c r="BU31" s="98"/>
      <c r="BV31" s="98"/>
      <c r="BW31" s="98"/>
      <c r="BX31" s="98"/>
      <c r="BY31" s="98"/>
      <c r="BZ31" s="98">
        <f>データ!AB7</f>
        <v>227.6</v>
      </c>
      <c r="CA31" s="98"/>
      <c r="CB31" s="98"/>
      <c r="CC31" s="98"/>
      <c r="CD31" s="98"/>
      <c r="CE31" s="98"/>
      <c r="CF31" s="98"/>
      <c r="CG31" s="98"/>
      <c r="CH31" s="98"/>
      <c r="CI31" s="98"/>
      <c r="CJ31" s="98"/>
      <c r="CK31" s="98"/>
      <c r="CL31" s="98"/>
      <c r="CM31" s="98"/>
      <c r="CN31" s="98"/>
      <c r="CO31" s="98"/>
      <c r="CP31" s="98"/>
      <c r="CQ31" s="98"/>
      <c r="CR31" s="98"/>
      <c r="CS31" s="98">
        <f>データ!AC7</f>
        <v>212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245.6</v>
      </c>
      <c r="JD31" s="67"/>
      <c r="JE31" s="67"/>
      <c r="JF31" s="67"/>
      <c r="JG31" s="67"/>
      <c r="JH31" s="67"/>
      <c r="JI31" s="67"/>
      <c r="JJ31" s="67"/>
      <c r="JK31" s="67"/>
      <c r="JL31" s="67"/>
      <c r="JM31" s="67"/>
      <c r="JN31" s="67"/>
      <c r="JO31" s="67"/>
      <c r="JP31" s="67"/>
      <c r="JQ31" s="67"/>
      <c r="JR31" s="67"/>
      <c r="JS31" s="67"/>
      <c r="JT31" s="67"/>
      <c r="JU31" s="68"/>
      <c r="JV31" s="66">
        <f>データ!DL7</f>
        <v>243.1</v>
      </c>
      <c r="JW31" s="67"/>
      <c r="JX31" s="67"/>
      <c r="JY31" s="67"/>
      <c r="JZ31" s="67"/>
      <c r="KA31" s="67"/>
      <c r="KB31" s="67"/>
      <c r="KC31" s="67"/>
      <c r="KD31" s="67"/>
      <c r="KE31" s="67"/>
      <c r="KF31" s="67"/>
      <c r="KG31" s="67"/>
      <c r="KH31" s="67"/>
      <c r="KI31" s="67"/>
      <c r="KJ31" s="67"/>
      <c r="KK31" s="67"/>
      <c r="KL31" s="67"/>
      <c r="KM31" s="67"/>
      <c r="KN31" s="68"/>
      <c r="KO31" s="66">
        <f>データ!DM7</f>
        <v>250.6</v>
      </c>
      <c r="KP31" s="67"/>
      <c r="KQ31" s="67"/>
      <c r="KR31" s="67"/>
      <c r="KS31" s="67"/>
      <c r="KT31" s="67"/>
      <c r="KU31" s="67"/>
      <c r="KV31" s="67"/>
      <c r="KW31" s="67"/>
      <c r="KX31" s="67"/>
      <c r="KY31" s="67"/>
      <c r="KZ31" s="67"/>
      <c r="LA31" s="67"/>
      <c r="LB31" s="67"/>
      <c r="LC31" s="67"/>
      <c r="LD31" s="67"/>
      <c r="LE31" s="67"/>
      <c r="LF31" s="67"/>
      <c r="LG31" s="68"/>
      <c r="LH31" s="66">
        <f>データ!DN7</f>
        <v>225.6</v>
      </c>
      <c r="LI31" s="67"/>
      <c r="LJ31" s="67"/>
      <c r="LK31" s="67"/>
      <c r="LL31" s="67"/>
      <c r="LM31" s="67"/>
      <c r="LN31" s="67"/>
      <c r="LO31" s="67"/>
      <c r="LP31" s="67"/>
      <c r="LQ31" s="67"/>
      <c r="LR31" s="67"/>
      <c r="LS31" s="67"/>
      <c r="LT31" s="67"/>
      <c r="LU31" s="67"/>
      <c r="LV31" s="67"/>
      <c r="LW31" s="67"/>
      <c r="LX31" s="67"/>
      <c r="LY31" s="67"/>
      <c r="LZ31" s="68"/>
      <c r="MA31" s="66">
        <f>データ!DO7</f>
        <v>220.4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41.3</v>
      </c>
      <c r="EM52" s="98"/>
      <c r="EN52" s="98"/>
      <c r="EO52" s="98"/>
      <c r="EP52" s="98"/>
      <c r="EQ52" s="98"/>
      <c r="ER52" s="98"/>
      <c r="ES52" s="98"/>
      <c r="ET52" s="98"/>
      <c r="EU52" s="98"/>
      <c r="EV52" s="98"/>
      <c r="EW52" s="98"/>
      <c r="EX52" s="98"/>
      <c r="EY52" s="98"/>
      <c r="EZ52" s="98"/>
      <c r="FA52" s="98"/>
      <c r="FB52" s="98"/>
      <c r="FC52" s="98"/>
      <c r="FD52" s="98"/>
      <c r="FE52" s="98">
        <f>データ!BG7</f>
        <v>64.7</v>
      </c>
      <c r="FF52" s="98"/>
      <c r="FG52" s="98"/>
      <c r="FH52" s="98"/>
      <c r="FI52" s="98"/>
      <c r="FJ52" s="98"/>
      <c r="FK52" s="98"/>
      <c r="FL52" s="98"/>
      <c r="FM52" s="98"/>
      <c r="FN52" s="98"/>
      <c r="FO52" s="98"/>
      <c r="FP52" s="98"/>
      <c r="FQ52" s="98"/>
      <c r="FR52" s="98"/>
      <c r="FS52" s="98"/>
      <c r="FT52" s="98"/>
      <c r="FU52" s="98"/>
      <c r="FV52" s="98"/>
      <c r="FW52" s="98"/>
      <c r="FX52" s="98">
        <f>データ!BH7</f>
        <v>63.6</v>
      </c>
      <c r="FY52" s="98"/>
      <c r="FZ52" s="98"/>
      <c r="GA52" s="98"/>
      <c r="GB52" s="98"/>
      <c r="GC52" s="98"/>
      <c r="GD52" s="98"/>
      <c r="GE52" s="98"/>
      <c r="GF52" s="98"/>
      <c r="GG52" s="98"/>
      <c r="GH52" s="98"/>
      <c r="GI52" s="98"/>
      <c r="GJ52" s="98"/>
      <c r="GK52" s="98"/>
      <c r="GL52" s="98"/>
      <c r="GM52" s="98"/>
      <c r="GN52" s="98"/>
      <c r="GO52" s="98"/>
      <c r="GP52" s="98"/>
      <c r="GQ52" s="98">
        <f>データ!BI7</f>
        <v>56.1</v>
      </c>
      <c r="GR52" s="98"/>
      <c r="GS52" s="98"/>
      <c r="GT52" s="98"/>
      <c r="GU52" s="98"/>
      <c r="GV52" s="98"/>
      <c r="GW52" s="98"/>
      <c r="GX52" s="98"/>
      <c r="GY52" s="98"/>
      <c r="GZ52" s="98"/>
      <c r="HA52" s="98"/>
      <c r="HB52" s="98"/>
      <c r="HC52" s="98"/>
      <c r="HD52" s="98"/>
      <c r="HE52" s="98"/>
      <c r="HF52" s="98"/>
      <c r="HG52" s="98"/>
      <c r="HH52" s="98"/>
      <c r="HI52" s="98"/>
      <c r="HJ52" s="98">
        <f>データ!BJ7</f>
        <v>52.8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54596</v>
      </c>
      <c r="JD52" s="97"/>
      <c r="JE52" s="97"/>
      <c r="JF52" s="97"/>
      <c r="JG52" s="97"/>
      <c r="JH52" s="97"/>
      <c r="JI52" s="97"/>
      <c r="JJ52" s="97"/>
      <c r="JK52" s="97"/>
      <c r="JL52" s="97"/>
      <c r="JM52" s="97"/>
      <c r="JN52" s="97"/>
      <c r="JO52" s="97"/>
      <c r="JP52" s="97"/>
      <c r="JQ52" s="97"/>
      <c r="JR52" s="97"/>
      <c r="JS52" s="97"/>
      <c r="JT52" s="97"/>
      <c r="JU52" s="97"/>
      <c r="JV52" s="97">
        <f>データ!BR7</f>
        <v>85861</v>
      </c>
      <c r="JW52" s="97"/>
      <c r="JX52" s="97"/>
      <c r="JY52" s="97"/>
      <c r="JZ52" s="97"/>
      <c r="KA52" s="97"/>
      <c r="KB52" s="97"/>
      <c r="KC52" s="97"/>
      <c r="KD52" s="97"/>
      <c r="KE52" s="97"/>
      <c r="KF52" s="97"/>
      <c r="KG52" s="97"/>
      <c r="KH52" s="97"/>
      <c r="KI52" s="97"/>
      <c r="KJ52" s="97"/>
      <c r="KK52" s="97"/>
      <c r="KL52" s="97"/>
      <c r="KM52" s="97"/>
      <c r="KN52" s="97"/>
      <c r="KO52" s="97">
        <f>データ!BS7</f>
        <v>86046</v>
      </c>
      <c r="KP52" s="97"/>
      <c r="KQ52" s="97"/>
      <c r="KR52" s="97"/>
      <c r="KS52" s="97"/>
      <c r="KT52" s="97"/>
      <c r="KU52" s="97"/>
      <c r="KV52" s="97"/>
      <c r="KW52" s="97"/>
      <c r="KX52" s="97"/>
      <c r="KY52" s="97"/>
      <c r="KZ52" s="97"/>
      <c r="LA52" s="97"/>
      <c r="LB52" s="97"/>
      <c r="LC52" s="97"/>
      <c r="LD52" s="97"/>
      <c r="LE52" s="97"/>
      <c r="LF52" s="97"/>
      <c r="LG52" s="97"/>
      <c r="LH52" s="97">
        <f>データ!BT7</f>
        <v>64418</v>
      </c>
      <c r="LI52" s="97"/>
      <c r="LJ52" s="97"/>
      <c r="LK52" s="97"/>
      <c r="LL52" s="97"/>
      <c r="LM52" s="97"/>
      <c r="LN52" s="97"/>
      <c r="LO52" s="97"/>
      <c r="LP52" s="97"/>
      <c r="LQ52" s="97"/>
      <c r="LR52" s="97"/>
      <c r="LS52" s="97"/>
      <c r="LT52" s="97"/>
      <c r="LU52" s="97"/>
      <c r="LV52" s="97"/>
      <c r="LW52" s="97"/>
      <c r="LX52" s="97"/>
      <c r="LY52" s="97"/>
      <c r="LZ52" s="97"/>
      <c r="MA52" s="97">
        <f>データ!BU7</f>
        <v>57584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16.3</v>
      </c>
      <c r="KB77" s="67"/>
      <c r="KC77" s="67"/>
      <c r="KD77" s="67"/>
      <c r="KE77" s="67"/>
      <c r="KF77" s="67"/>
      <c r="KG77" s="67"/>
      <c r="KH77" s="67"/>
      <c r="KI77" s="67"/>
      <c r="KJ77" s="67"/>
      <c r="KK77" s="67"/>
      <c r="KL77" s="67"/>
      <c r="KM77" s="67"/>
      <c r="KN77" s="67"/>
      <c r="KO77" s="68"/>
      <c r="KP77" s="66">
        <f>データ!DA7</f>
        <v>16.3</v>
      </c>
      <c r="KQ77" s="67"/>
      <c r="KR77" s="67"/>
      <c r="KS77" s="67"/>
      <c r="KT77" s="67"/>
      <c r="KU77" s="67"/>
      <c r="KV77" s="67"/>
      <c r="KW77" s="67"/>
      <c r="KX77" s="67"/>
      <c r="KY77" s="67"/>
      <c r="KZ77" s="67"/>
      <c r="LA77" s="67"/>
      <c r="LB77" s="67"/>
      <c r="LC77" s="67"/>
      <c r="LD77" s="68"/>
      <c r="LE77" s="66">
        <f>データ!DB7</f>
        <v>23.3</v>
      </c>
      <c r="LF77" s="67"/>
      <c r="LG77" s="67"/>
      <c r="LH77" s="67"/>
      <c r="LI77" s="67"/>
      <c r="LJ77" s="67"/>
      <c r="LK77" s="67"/>
      <c r="LL77" s="67"/>
      <c r="LM77" s="67"/>
      <c r="LN77" s="67"/>
      <c r="LO77" s="67"/>
      <c r="LP77" s="67"/>
      <c r="LQ77" s="67"/>
      <c r="LR77" s="67"/>
      <c r="LS77" s="68"/>
      <c r="LT77" s="66">
        <f>データ!DC7</f>
        <v>38.1</v>
      </c>
      <c r="LU77" s="67"/>
      <c r="LV77" s="67"/>
      <c r="LW77" s="67"/>
      <c r="LX77" s="67"/>
      <c r="LY77" s="67"/>
      <c r="LZ77" s="67"/>
      <c r="MA77" s="67"/>
      <c r="MB77" s="67"/>
      <c r="MC77" s="67"/>
      <c r="MD77" s="67"/>
      <c r="ME77" s="67"/>
      <c r="MF77" s="67"/>
      <c r="MG77" s="67"/>
      <c r="MH77" s="68"/>
      <c r="MI77" s="66">
        <f>データ!DD7</f>
        <v>39.1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WIr2k41blqP0Gof/lqGmdXO+knpu0Zs76YQJKpi8/BY4S1Ia3j7ru888F6ZKNJFBUoJtjnISOHnyzB6yafccVg==" saltValue="cbN7NW45WdYbvDpbt21ct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2021</v>
      </c>
      <c r="C6" s="48">
        <f t="shared" ref="C6:X6" si="1">C8</f>
        <v>62014</v>
      </c>
      <c r="D6" s="48">
        <f t="shared" si="1"/>
        <v>47</v>
      </c>
      <c r="E6" s="48">
        <f t="shared" si="1"/>
        <v>14</v>
      </c>
      <c r="F6" s="48">
        <f t="shared" si="1"/>
        <v>0</v>
      </c>
      <c r="G6" s="48">
        <f t="shared" si="1"/>
        <v>2</v>
      </c>
      <c r="H6" s="48" t="str">
        <f>SUBSTITUTE(H8,"　","")</f>
        <v>山形県山形市</v>
      </c>
      <c r="I6" s="48" t="str">
        <f t="shared" si="1"/>
        <v>山形市中央駐車場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37</v>
      </c>
      <c r="S6" s="50" t="str">
        <f t="shared" si="1"/>
        <v>公共施設</v>
      </c>
      <c r="T6" s="50" t="str">
        <f t="shared" si="1"/>
        <v>無</v>
      </c>
      <c r="U6" s="51">
        <f t="shared" si="1"/>
        <v>9593</v>
      </c>
      <c r="V6" s="51">
        <f t="shared" si="1"/>
        <v>421</v>
      </c>
      <c r="W6" s="51">
        <f t="shared" si="1"/>
        <v>250</v>
      </c>
      <c r="X6" s="50" t="str">
        <f t="shared" si="1"/>
        <v>代行制</v>
      </c>
      <c r="Y6" s="52">
        <f>IF(Y8="-",NA(),Y8)</f>
        <v>170.4</v>
      </c>
      <c r="Z6" s="52">
        <f t="shared" ref="Z6:AH6" si="2">IF(Z8="-",NA(),Z8)</f>
        <v>283.10000000000002</v>
      </c>
      <c r="AA6" s="52">
        <f t="shared" si="2"/>
        <v>274.7</v>
      </c>
      <c r="AB6" s="52">
        <f t="shared" si="2"/>
        <v>227.6</v>
      </c>
      <c r="AC6" s="52">
        <f t="shared" si="2"/>
        <v>212</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41.3</v>
      </c>
      <c r="BG6" s="52">
        <f t="shared" ref="BG6:BO6" si="5">IF(BG8="-",NA(),BG8)</f>
        <v>64.7</v>
      </c>
      <c r="BH6" s="52">
        <f t="shared" si="5"/>
        <v>63.6</v>
      </c>
      <c r="BI6" s="52">
        <f t="shared" si="5"/>
        <v>56.1</v>
      </c>
      <c r="BJ6" s="52">
        <f t="shared" si="5"/>
        <v>52.8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54596</v>
      </c>
      <c r="BR6" s="53">
        <f t="shared" ref="BR6:BZ6" si="6">IF(BR8="-",NA(),BR8)</f>
        <v>85861</v>
      </c>
      <c r="BS6" s="53">
        <f t="shared" si="6"/>
        <v>86046</v>
      </c>
      <c r="BT6" s="53">
        <f t="shared" si="6"/>
        <v>64418</v>
      </c>
      <c r="BU6" s="53">
        <f t="shared" si="6"/>
        <v>57584</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16.3</v>
      </c>
      <c r="DA6" s="52">
        <f t="shared" ref="DA6:DI6" si="8">IF(DA8="-",NA(),DA8)</f>
        <v>16.3</v>
      </c>
      <c r="DB6" s="52">
        <f t="shared" si="8"/>
        <v>23.3</v>
      </c>
      <c r="DC6" s="52">
        <f t="shared" si="8"/>
        <v>38.1</v>
      </c>
      <c r="DD6" s="52">
        <f t="shared" si="8"/>
        <v>39.1</v>
      </c>
      <c r="DE6" s="52">
        <f t="shared" si="8"/>
        <v>119.2</v>
      </c>
      <c r="DF6" s="52">
        <f t="shared" si="8"/>
        <v>107.2</v>
      </c>
      <c r="DG6" s="52">
        <f t="shared" si="8"/>
        <v>1555</v>
      </c>
      <c r="DH6" s="52">
        <f t="shared" si="8"/>
        <v>69.3</v>
      </c>
      <c r="DI6" s="52">
        <f t="shared" si="8"/>
        <v>93</v>
      </c>
      <c r="DJ6" s="49" t="str">
        <f>IF(DJ8="-","",IF(DJ8="-","【-】","【"&amp;SUBSTITUTE(TEXT(DJ8,"#,##0.0"),"-","△")&amp;"】"))</f>
        <v>【99.8】</v>
      </c>
      <c r="DK6" s="52">
        <f>IF(DK8="-",NA(),DK8)</f>
        <v>245.6</v>
      </c>
      <c r="DL6" s="52">
        <f t="shared" ref="DL6:DT6" si="9">IF(DL8="-",NA(),DL8)</f>
        <v>243.1</v>
      </c>
      <c r="DM6" s="52">
        <f t="shared" si="9"/>
        <v>250.6</v>
      </c>
      <c r="DN6" s="52">
        <f t="shared" si="9"/>
        <v>225.6</v>
      </c>
      <c r="DO6" s="52">
        <f t="shared" si="9"/>
        <v>220.4</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
      <c r="A7" s="37" t="s">
        <v>103</v>
      </c>
      <c r="B7" s="48">
        <f t="shared" ref="B7:X7" si="10">B8</f>
        <v>2021</v>
      </c>
      <c r="C7" s="48">
        <f t="shared" si="10"/>
        <v>62014</v>
      </c>
      <c r="D7" s="48">
        <f t="shared" si="10"/>
        <v>47</v>
      </c>
      <c r="E7" s="48">
        <f t="shared" si="10"/>
        <v>14</v>
      </c>
      <c r="F7" s="48">
        <f t="shared" si="10"/>
        <v>0</v>
      </c>
      <c r="G7" s="48">
        <f t="shared" si="10"/>
        <v>2</v>
      </c>
      <c r="H7" s="48" t="str">
        <f t="shared" si="10"/>
        <v>山形県　山形市</v>
      </c>
      <c r="I7" s="48" t="str">
        <f t="shared" si="10"/>
        <v>山形市中央駐車場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37</v>
      </c>
      <c r="S7" s="50" t="str">
        <f t="shared" si="10"/>
        <v>公共施設</v>
      </c>
      <c r="T7" s="50" t="str">
        <f t="shared" si="10"/>
        <v>無</v>
      </c>
      <c r="U7" s="51">
        <f t="shared" si="10"/>
        <v>9593</v>
      </c>
      <c r="V7" s="51">
        <f t="shared" si="10"/>
        <v>421</v>
      </c>
      <c r="W7" s="51">
        <f t="shared" si="10"/>
        <v>250</v>
      </c>
      <c r="X7" s="50" t="str">
        <f t="shared" si="10"/>
        <v>代行制</v>
      </c>
      <c r="Y7" s="52">
        <f>Y8</f>
        <v>170.4</v>
      </c>
      <c r="Z7" s="52">
        <f t="shared" ref="Z7:AH7" si="11">Z8</f>
        <v>283.10000000000002</v>
      </c>
      <c r="AA7" s="52">
        <f t="shared" si="11"/>
        <v>274.7</v>
      </c>
      <c r="AB7" s="52">
        <f t="shared" si="11"/>
        <v>227.6</v>
      </c>
      <c r="AC7" s="52">
        <f t="shared" si="11"/>
        <v>212</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41.3</v>
      </c>
      <c r="BG7" s="52">
        <f t="shared" ref="BG7:BO7" si="14">BG8</f>
        <v>64.7</v>
      </c>
      <c r="BH7" s="52">
        <f t="shared" si="14"/>
        <v>63.6</v>
      </c>
      <c r="BI7" s="52">
        <f t="shared" si="14"/>
        <v>56.1</v>
      </c>
      <c r="BJ7" s="52">
        <f t="shared" si="14"/>
        <v>52.8</v>
      </c>
      <c r="BK7" s="52">
        <f t="shared" si="14"/>
        <v>32.299999999999997</v>
      </c>
      <c r="BL7" s="52">
        <f t="shared" si="14"/>
        <v>43.4</v>
      </c>
      <c r="BM7" s="52">
        <f t="shared" si="14"/>
        <v>36.200000000000003</v>
      </c>
      <c r="BN7" s="52">
        <f t="shared" si="14"/>
        <v>-15.8</v>
      </c>
      <c r="BO7" s="52">
        <f t="shared" si="14"/>
        <v>5</v>
      </c>
      <c r="BP7" s="49"/>
      <c r="BQ7" s="53">
        <f>BQ8</f>
        <v>54596</v>
      </c>
      <c r="BR7" s="53">
        <f t="shared" ref="BR7:BZ7" si="15">BR8</f>
        <v>85861</v>
      </c>
      <c r="BS7" s="53">
        <f t="shared" si="15"/>
        <v>86046</v>
      </c>
      <c r="BT7" s="53">
        <f t="shared" si="15"/>
        <v>64418</v>
      </c>
      <c r="BU7" s="53">
        <f t="shared" si="15"/>
        <v>57584</v>
      </c>
      <c r="BV7" s="53">
        <f t="shared" si="15"/>
        <v>22549</v>
      </c>
      <c r="BW7" s="53">
        <f t="shared" si="15"/>
        <v>26255</v>
      </c>
      <c r="BX7" s="53">
        <f t="shared" si="15"/>
        <v>24482</v>
      </c>
      <c r="BY7" s="53">
        <f t="shared" si="15"/>
        <v>13494</v>
      </c>
      <c r="BZ7" s="53">
        <f t="shared" si="15"/>
        <v>17746</v>
      </c>
      <c r="CA7" s="51"/>
      <c r="CB7" s="52" t="s">
        <v>104</v>
      </c>
      <c r="CC7" s="52" t="s">
        <v>104</v>
      </c>
      <c r="CD7" s="52" t="s">
        <v>104</v>
      </c>
      <c r="CE7" s="52" t="s">
        <v>104</v>
      </c>
      <c r="CF7" s="52" t="s">
        <v>104</v>
      </c>
      <c r="CG7" s="52" t="s">
        <v>104</v>
      </c>
      <c r="CH7" s="52" t="s">
        <v>104</v>
      </c>
      <c r="CI7" s="52" t="s">
        <v>104</v>
      </c>
      <c r="CJ7" s="52" t="s">
        <v>104</v>
      </c>
      <c r="CK7" s="52" t="s">
        <v>101</v>
      </c>
      <c r="CL7" s="49"/>
      <c r="CM7" s="51">
        <f>CM8</f>
        <v>0</v>
      </c>
      <c r="CN7" s="51">
        <f>CN8</f>
        <v>0</v>
      </c>
      <c r="CO7" s="52" t="s">
        <v>104</v>
      </c>
      <c r="CP7" s="52" t="s">
        <v>104</v>
      </c>
      <c r="CQ7" s="52" t="s">
        <v>104</v>
      </c>
      <c r="CR7" s="52" t="s">
        <v>104</v>
      </c>
      <c r="CS7" s="52" t="s">
        <v>104</v>
      </c>
      <c r="CT7" s="52" t="s">
        <v>104</v>
      </c>
      <c r="CU7" s="52" t="s">
        <v>104</v>
      </c>
      <c r="CV7" s="52" t="s">
        <v>104</v>
      </c>
      <c r="CW7" s="52" t="s">
        <v>104</v>
      </c>
      <c r="CX7" s="52" t="s">
        <v>101</v>
      </c>
      <c r="CY7" s="49"/>
      <c r="CZ7" s="52">
        <f>CZ8</f>
        <v>16.3</v>
      </c>
      <c r="DA7" s="52">
        <f t="shared" ref="DA7:DI7" si="16">DA8</f>
        <v>16.3</v>
      </c>
      <c r="DB7" s="52">
        <f t="shared" si="16"/>
        <v>23.3</v>
      </c>
      <c r="DC7" s="52">
        <f t="shared" si="16"/>
        <v>38.1</v>
      </c>
      <c r="DD7" s="52">
        <f t="shared" si="16"/>
        <v>39.1</v>
      </c>
      <c r="DE7" s="52">
        <f t="shared" si="16"/>
        <v>119.2</v>
      </c>
      <c r="DF7" s="52">
        <f t="shared" si="16"/>
        <v>107.2</v>
      </c>
      <c r="DG7" s="52">
        <f t="shared" si="16"/>
        <v>1555</v>
      </c>
      <c r="DH7" s="52">
        <f t="shared" si="16"/>
        <v>69.3</v>
      </c>
      <c r="DI7" s="52">
        <f t="shared" si="16"/>
        <v>93</v>
      </c>
      <c r="DJ7" s="49"/>
      <c r="DK7" s="52">
        <f>DK8</f>
        <v>245.6</v>
      </c>
      <c r="DL7" s="52">
        <f t="shared" ref="DL7:DT7" si="17">DL8</f>
        <v>243.1</v>
      </c>
      <c r="DM7" s="52">
        <f t="shared" si="17"/>
        <v>250.6</v>
      </c>
      <c r="DN7" s="52">
        <f t="shared" si="17"/>
        <v>225.6</v>
      </c>
      <c r="DO7" s="52">
        <f t="shared" si="17"/>
        <v>220.4</v>
      </c>
      <c r="DP7" s="52">
        <f t="shared" si="17"/>
        <v>159.4</v>
      </c>
      <c r="DQ7" s="52">
        <f t="shared" si="17"/>
        <v>160</v>
      </c>
      <c r="DR7" s="52">
        <f t="shared" si="17"/>
        <v>164.6</v>
      </c>
      <c r="DS7" s="52">
        <f t="shared" si="17"/>
        <v>140.30000000000001</v>
      </c>
      <c r="DT7" s="52">
        <f t="shared" si="17"/>
        <v>147.30000000000001</v>
      </c>
      <c r="DU7" s="49"/>
    </row>
    <row r="8" spans="1:125" s="54" customFormat="1" x14ac:dyDescent="0.2">
      <c r="A8" s="37"/>
      <c r="B8" s="55">
        <v>2021</v>
      </c>
      <c r="C8" s="55">
        <v>62014</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37</v>
      </c>
      <c r="S8" s="57" t="s">
        <v>115</v>
      </c>
      <c r="T8" s="57" t="s">
        <v>116</v>
      </c>
      <c r="U8" s="58">
        <v>9593</v>
      </c>
      <c r="V8" s="58">
        <v>421</v>
      </c>
      <c r="W8" s="58">
        <v>250</v>
      </c>
      <c r="X8" s="57" t="s">
        <v>117</v>
      </c>
      <c r="Y8" s="59">
        <v>170.4</v>
      </c>
      <c r="Z8" s="59">
        <v>283.10000000000002</v>
      </c>
      <c r="AA8" s="59">
        <v>274.7</v>
      </c>
      <c r="AB8" s="59">
        <v>227.6</v>
      </c>
      <c r="AC8" s="59">
        <v>212</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41.3</v>
      </c>
      <c r="BG8" s="59">
        <v>64.7</v>
      </c>
      <c r="BH8" s="59">
        <v>63.6</v>
      </c>
      <c r="BI8" s="59">
        <v>56.1</v>
      </c>
      <c r="BJ8" s="59">
        <v>52.8</v>
      </c>
      <c r="BK8" s="59">
        <v>32.299999999999997</v>
      </c>
      <c r="BL8" s="59">
        <v>43.4</v>
      </c>
      <c r="BM8" s="59">
        <v>36.200000000000003</v>
      </c>
      <c r="BN8" s="59">
        <v>-15.8</v>
      </c>
      <c r="BO8" s="59">
        <v>5</v>
      </c>
      <c r="BP8" s="56">
        <v>0.8</v>
      </c>
      <c r="BQ8" s="60">
        <v>54596</v>
      </c>
      <c r="BR8" s="60">
        <v>85861</v>
      </c>
      <c r="BS8" s="60">
        <v>86046</v>
      </c>
      <c r="BT8" s="61">
        <v>64418</v>
      </c>
      <c r="BU8" s="61">
        <v>57584</v>
      </c>
      <c r="BV8" s="60">
        <v>22549</v>
      </c>
      <c r="BW8" s="60">
        <v>26255</v>
      </c>
      <c r="BX8" s="60">
        <v>24482</v>
      </c>
      <c r="BY8" s="60">
        <v>13494</v>
      </c>
      <c r="BZ8" s="60">
        <v>17746</v>
      </c>
      <c r="CA8" s="58">
        <v>10906</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v>16.3</v>
      </c>
      <c r="DA8" s="59">
        <v>16.3</v>
      </c>
      <c r="DB8" s="59">
        <v>23.3</v>
      </c>
      <c r="DC8" s="59">
        <v>38.1</v>
      </c>
      <c r="DD8" s="59">
        <v>39.1</v>
      </c>
      <c r="DE8" s="59">
        <v>119.2</v>
      </c>
      <c r="DF8" s="59">
        <v>107.2</v>
      </c>
      <c r="DG8" s="59">
        <v>1555</v>
      </c>
      <c r="DH8" s="59">
        <v>69.3</v>
      </c>
      <c r="DI8" s="59">
        <v>93</v>
      </c>
      <c r="DJ8" s="56">
        <v>99.8</v>
      </c>
      <c r="DK8" s="59">
        <v>245.6</v>
      </c>
      <c r="DL8" s="59">
        <v>243.1</v>
      </c>
      <c r="DM8" s="59">
        <v>250.6</v>
      </c>
      <c r="DN8" s="59">
        <v>225.6</v>
      </c>
      <c r="DO8" s="59">
        <v>220.4</v>
      </c>
      <c r="DP8" s="59">
        <v>159.4</v>
      </c>
      <c r="DQ8" s="59">
        <v>160</v>
      </c>
      <c r="DR8" s="59">
        <v>164.6</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2023-01-17T02:44:44Z</cp:lastPrinted>
  <dcterms:created xsi:type="dcterms:W3CDTF">2022-12-09T03:24:22Z</dcterms:created>
  <dcterms:modified xsi:type="dcterms:W3CDTF">2023-01-17T04:06:09Z</dcterms:modified>
  <cp:category/>
</cp:coreProperties>
</file>