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<sst xmlns="http://schemas.openxmlformats.org/spreadsheetml/2006/main" count="217" uniqueCount="107">
  <si>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</si>
  <si>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</si>
  <si>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</si>
  <si>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</si>
  <si>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</si>
  <si>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</si>
  <si>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</si>
  <si>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</si>
  <si>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</si>
  <si>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</si>
  <si>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</si>
  <si>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</si>
  <si>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</si>
  <si>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</si>
  <si>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</si>
  <si>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</si>
  <si>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</si>
  <si>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</si>
  <si>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</si>
  <si>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</si>
  <si>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</si>
  <si>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</si>
  <si>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</si>
  <si>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</si>
  <si>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</si>
  <si>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</si>
  <si>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</si>
  <si>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</si>
  <si>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</si>
  <si>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</si>
  <si>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</si>
  <si>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</si>
  <si>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</si>
  <si>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</si>
  <si>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</si>
  <si>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</si>
  <si>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</si>
  <si>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</si>
  <si>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</si>
  <si>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</si>
  <si>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</si>
  <si>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</si>
  <si>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</si>
  <si>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</si>
  <si>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</si>
  <si>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</si>
  <si>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</si>
  <si>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</si>
  <si>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</si>
  <si>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</si>
  <si>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</si>
  <si>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</si>
  <si>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</si>
  <si>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</si>
  <si>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</si>
  <si>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</si>
  <si>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</si>
  <si>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</si>
  <si>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</si>
  <si>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</si>
  <si>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</si>
  <si>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</si>
  <si>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</si>
  <si>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</si>
  <si>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</si>
  <si>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</si>
  <si>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</si>
  <si>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</si>
  <si>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</si>
  <si>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</si>
  <si>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</si>
  <si>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</si>
  <si>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</si>
  <si>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</si>
  <si>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</si>
  <si>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</si>
  <si>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</si>
  <si>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</si>
  <si>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</si>
  <si>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</si>
  <si>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</si>
  <si>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</si>
  <si>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</si>
  <si>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</si>
  <si>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</si>
  <si>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</si>
  <si>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</si>
  <si>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</si>
  <si>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</si>
  <si>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</si>
  <si>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</si>
  <si>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</si>
  <si>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</si>
  <si>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寒河江市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</si>
  <si>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</si>
  <si>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</si>
  <si>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</si>
  <si>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</si>
  <si>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</si>
  <si>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</si>
  <si>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</si>
  <si>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</si>
  <si>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</si>
  <si>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</si>
  <si>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
○管路更新率
　第２次拡張事業で布設した水道管の更新時期がきているため、管路経年化率が一気に上昇したが、管路更新率を高く維持し計画的に更新していく。
　特に管路経年化率については、将来的に右肩上がりとなることが見込まれるため、必要性の高い箇所から計画的な管路更新と投資のための財源確保が必要である。</t>
    <phoneticPr fontId="4"/>
  </si>
  <si>
    <t>○経常収支比率
○企業債残高対給水収益比率
○有形固定資産減価償却率
○管路経年化率
　今後上昇が予測される有形固定資産減価償却率並びに管路経年化率の適正化には、老朽化した管路更新の実施と企業債も財源とした投資計画の検討が必要である。また、経常収支比率は良好であるが、増加している管路や今後の井戸の更新事業に対応するため、歳出削減の徹底や財源確保に努め、健全な事業運営に努める。
　</t>
    <phoneticPr fontId="4"/>
  </si>
  <si>
    <t xml:space="preserve">○経常収支比率
○料金回収率
　各項目100％を超えているため、安定的な収入の確保と健全な経営を続けている。
○施設利用率
　今後、水需要の減少が予想され、それに伴い施設利用率は減少していくと思われる。また、施設更新においては、配水能力の検討が必要となってくる。
○有収率
　有収率の低下については漏水の増加が考えられるため、効率的な漏水調査を実施するとともに、市による給水管の漏水修理範囲を拡大する等、有収率向上の早急な対策が必要である。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</si>
</sst>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1.1599999999999999</c:v>
                </c:pt>
                <c:pt idx="1">
                  <c:v>1.39</c:v>
                </c:pt>
                <c:pt idx="2">
                  <c:v>2.82</c:v>
                </c:pt>
                <c:pt idx="3">
                  <c:v>1.48</c:v>
                </c:pt>
                <c:pt idx="4">
                  <c:v>1.83</c:v>
                </c:pt>
              </c:numCache>
            </c:numRef>
          </c:val>
        </c:ser>
        <c:dLbls>
          <c:showLegendKey val="0"/>
          <c:showVal val="0"/>
          <c:showCatName val="0"/>
          <c:showSerName val="0"/>
          <c:showPercent val="0"/>
          <c:showBubbleSize val="0"/>
        </c:dLbls>
        <c:gapWidth val="150"/>
        <c:axId val="73170944"/>
        <c:axId val="731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3170944"/>
        <c:axId val="73172864"/>
      </c:lineChart>
      <c:dateAx>
        <c:axId val="73170944"/>
        <c:scaling>
          <c:orientation val="minMax"/>
        </c:scaling>
        <c:delete val="1"/>
        <c:axPos val="b"/>
        <c:numFmt formatCode="ge" sourceLinked="1"/>
        <c:majorTickMark val="none"/>
        <c:minorTickMark val="none"/>
        <c:tickLblPos val="none"/>
        <c:crossAx val="73172864"/>
        <c:crosses val="autoZero"/>
        <c:auto val="1"/>
        <c:lblOffset val="100"/>
        <c:baseTimeUnit val="years"/>
      </c:dateAx>
      <c:valAx>
        <c:axId val="731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69.489999999999995</c:v>
                </c:pt>
                <c:pt idx="1">
                  <c:v>66.95</c:v>
                </c:pt>
                <c:pt idx="2">
                  <c:v>67.319999999999993</c:v>
                </c:pt>
                <c:pt idx="3">
                  <c:v>64.709999999999994</c:v>
                </c:pt>
                <c:pt idx="4">
                  <c:v>66.42</c:v>
                </c:pt>
              </c:numCache>
            </c:numRef>
          </c:val>
        </c:ser>
        <c:dLbls>
          <c:showLegendKey val="0"/>
          <c:showVal val="0"/>
          <c:showCatName val="0"/>
          <c:showSerName val="0"/>
          <c:showPercent val="0"/>
          <c:showBubbleSize val="0"/>
        </c:dLbls>
        <c:gapWidth val="150"/>
        <c:axId val="74277248"/>
        <c:axId val="742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74277248"/>
        <c:axId val="74279168"/>
      </c:lineChart>
      <c:dateAx>
        <c:axId val="74277248"/>
        <c:scaling>
          <c:orientation val="minMax"/>
        </c:scaling>
        <c:delete val="1"/>
        <c:axPos val="b"/>
        <c:numFmt formatCode="ge" sourceLinked="1"/>
        <c:majorTickMark val="none"/>
        <c:minorTickMark val="none"/>
        <c:tickLblPos val="none"/>
        <c:crossAx val="74279168"/>
        <c:crosses val="autoZero"/>
        <c:auto val="1"/>
        <c:lblOffset val="100"/>
        <c:baseTimeUnit val="years"/>
      </c:dateAx>
      <c:valAx>
        <c:axId val="742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85.77</c:v>
                </c:pt>
                <c:pt idx="1">
                  <c:v>85.14</c:v>
                </c:pt>
                <c:pt idx="2">
                  <c:v>85.96</c:v>
                </c:pt>
                <c:pt idx="3">
                  <c:v>86.33</c:v>
                </c:pt>
                <c:pt idx="4">
                  <c:v>82.92</c:v>
                </c:pt>
              </c:numCache>
            </c:numRef>
          </c:val>
        </c:ser>
        <c:dLbls>
          <c:showLegendKey val="0"/>
          <c:showVal val="0"/>
          <c:showCatName val="0"/>
          <c:showSerName val="0"/>
          <c:showPercent val="0"/>
          <c:showBubbleSize val="0"/>
        </c:dLbls>
        <c:gapWidth val="150"/>
        <c:axId val="96280576"/>
        <c:axId val="962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96280576"/>
        <c:axId val="96282496"/>
      </c:lineChart>
      <c:dateAx>
        <c:axId val="96280576"/>
        <c:scaling>
          <c:orientation val="minMax"/>
        </c:scaling>
        <c:delete val="1"/>
        <c:axPos val="b"/>
        <c:numFmt formatCode="ge" sourceLinked="1"/>
        <c:majorTickMark val="none"/>
        <c:minorTickMark val="none"/>
        <c:tickLblPos val="none"/>
        <c:crossAx val="96282496"/>
        <c:crosses val="autoZero"/>
        <c:auto val="1"/>
        <c:lblOffset val="100"/>
        <c:baseTimeUnit val="years"/>
      </c:dateAx>
      <c:valAx>
        <c:axId val="96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129.66</c:v>
                </c:pt>
                <c:pt idx="1">
                  <c:v>127.25</c:v>
                </c:pt>
                <c:pt idx="2">
                  <c:v>126.12</c:v>
                </c:pt>
                <c:pt idx="3">
                  <c:v>115.19</c:v>
                </c:pt>
                <c:pt idx="4">
                  <c:v>113.26</c:v>
                </c:pt>
              </c:numCache>
            </c:numRef>
          </c:val>
        </c:ser>
        <c:dLbls>
          <c:showLegendKey val="0"/>
          <c:showVal val="0"/>
          <c:showCatName val="0"/>
          <c:showSerName val="0"/>
          <c:showPercent val="0"/>
          <c:showBubbleSize val="0"/>
        </c:dLbls>
        <c:gapWidth val="150"/>
        <c:axId val="73194880"/>
        <c:axId val="73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73194880"/>
        <c:axId val="73860608"/>
      </c:lineChart>
      <c:dateAx>
        <c:axId val="73194880"/>
        <c:scaling>
          <c:orientation val="minMax"/>
        </c:scaling>
        <c:delete val="1"/>
        <c:axPos val="b"/>
        <c:numFmt formatCode="ge" sourceLinked="1"/>
        <c:majorTickMark val="none"/>
        <c:minorTickMark val="none"/>
        <c:tickLblPos val="none"/>
        <c:crossAx val="73860608"/>
        <c:crosses val="autoZero"/>
        <c:auto val="1"/>
        <c:lblOffset val="100"/>
        <c:baseTimeUnit val="years"/>
      </c:dateAx>
      <c:valAx>
        <c:axId val="738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33.53</c:v>
                </c:pt>
                <c:pt idx="1">
                  <c:v>34.869999999999997</c:v>
                </c:pt>
                <c:pt idx="2">
                  <c:v>36.18</c:v>
                </c:pt>
                <c:pt idx="3">
                  <c:v>37.75</c:v>
                </c:pt>
                <c:pt idx="4">
                  <c:v>39.950000000000003</c:v>
                </c:pt>
              </c:numCache>
            </c:numRef>
          </c:val>
        </c:ser>
        <c:dLbls>
          <c:showLegendKey val="0"/>
          <c:showVal val="0"/>
          <c:showCatName val="0"/>
          <c:showSerName val="0"/>
          <c:showPercent val="0"/>
          <c:showBubbleSize val="0"/>
        </c:dLbls>
        <c:gapWidth val="150"/>
        <c:axId val="73890816"/>
        <c:axId val="738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73890816"/>
        <c:axId val="73897088"/>
      </c:lineChart>
      <c:dateAx>
        <c:axId val="73890816"/>
        <c:scaling>
          <c:orientation val="minMax"/>
        </c:scaling>
        <c:delete val="1"/>
        <c:axPos val="b"/>
        <c:numFmt formatCode="ge" sourceLinked="1"/>
        <c:majorTickMark val="none"/>
        <c:minorTickMark val="none"/>
        <c:tickLblPos val="none"/>
        <c:crossAx val="73897088"/>
        <c:crosses val="autoZero"/>
        <c:auto val="1"/>
        <c:lblOffset val="100"/>
        <c:baseTimeUnit val="years"/>
      </c:dateAx>
      <c:valAx>
        <c:axId val="738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0.86</c:v>
                </c:pt>
                <c:pt idx="2">
                  <c:v>0.13</c:v>
                </c:pt>
                <c:pt idx="3">
                  <c:v>0.12</c:v>
                </c:pt>
                <c:pt idx="4">
                  <c:v>14.43</c:v>
                </c:pt>
              </c:numCache>
            </c:numRef>
          </c:val>
        </c:ser>
        <c:dLbls>
          <c:showLegendKey val="0"/>
          <c:showVal val="0"/>
          <c:showCatName val="0"/>
          <c:showSerName val="0"/>
          <c:showPercent val="0"/>
          <c:showBubbleSize val="0"/>
        </c:dLbls>
        <c:gapWidth val="150"/>
        <c:axId val="74011008"/>
        <c:axId val="740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74011008"/>
        <c:axId val="74012928"/>
      </c:lineChart>
      <c:dateAx>
        <c:axId val="74011008"/>
        <c:scaling>
          <c:orientation val="minMax"/>
        </c:scaling>
        <c:delete val="1"/>
        <c:axPos val="b"/>
        <c:numFmt formatCode="ge" sourceLinked="1"/>
        <c:majorTickMark val="none"/>
        <c:minorTickMark val="none"/>
        <c:tickLblPos val="none"/>
        <c:crossAx val="74012928"/>
        <c:crosses val="autoZero"/>
        <c:auto val="1"/>
        <c:lblOffset val="100"/>
        <c:baseTimeUnit val="years"/>
      </c:dateAx>
      <c:valAx>
        <c:axId val="740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040064"/>
        <c:axId val="740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74040064"/>
        <c:axId val="74041984"/>
      </c:lineChart>
      <c:dateAx>
        <c:axId val="74040064"/>
        <c:scaling>
          <c:orientation val="minMax"/>
        </c:scaling>
        <c:delete val="1"/>
        <c:axPos val="b"/>
        <c:numFmt formatCode="ge" sourceLinked="1"/>
        <c:majorTickMark val="none"/>
        <c:minorTickMark val="none"/>
        <c:tickLblPos val="none"/>
        <c:crossAx val="74041984"/>
        <c:crosses val="autoZero"/>
        <c:auto val="1"/>
        <c:lblOffset val="100"/>
        <c:baseTimeUnit val="years"/>
      </c:dateAx>
      <c:valAx>
        <c:axId val="7404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0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667.33</c:v>
                </c:pt>
                <c:pt idx="1">
                  <c:v>916.18</c:v>
                </c:pt>
                <c:pt idx="2">
                  <c:v>961.36</c:v>
                </c:pt>
                <c:pt idx="3">
                  <c:v>1526.45</c:v>
                </c:pt>
                <c:pt idx="4">
                  <c:v>479.01</c:v>
                </c:pt>
              </c:numCache>
            </c:numRef>
          </c:val>
        </c:ser>
        <c:dLbls>
          <c:showLegendKey val="0"/>
          <c:showVal val="0"/>
          <c:showCatName val="0"/>
          <c:showSerName val="0"/>
          <c:showPercent val="0"/>
          <c:showBubbleSize val="0"/>
        </c:dLbls>
        <c:gapWidth val="150"/>
        <c:axId val="74054272"/>
        <c:axId val="740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74054272"/>
        <c:axId val="74081024"/>
      </c:lineChart>
      <c:dateAx>
        <c:axId val="74054272"/>
        <c:scaling>
          <c:orientation val="minMax"/>
        </c:scaling>
        <c:delete val="1"/>
        <c:axPos val="b"/>
        <c:numFmt formatCode="ge" sourceLinked="1"/>
        <c:majorTickMark val="none"/>
        <c:minorTickMark val="none"/>
        <c:tickLblPos val="none"/>
        <c:crossAx val="74081024"/>
        <c:crosses val="autoZero"/>
        <c:auto val="1"/>
        <c:lblOffset val="100"/>
        <c:baseTimeUnit val="years"/>
      </c:dateAx>
      <c:valAx>
        <c:axId val="7408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0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188.07</c:v>
                </c:pt>
                <c:pt idx="1">
                  <c:v>179.73</c:v>
                </c:pt>
                <c:pt idx="2">
                  <c:v>173.06</c:v>
                </c:pt>
                <c:pt idx="3">
                  <c:v>174.33</c:v>
                </c:pt>
                <c:pt idx="4">
                  <c:v>163.38999999999999</c:v>
                </c:pt>
              </c:numCache>
            </c:numRef>
          </c:val>
        </c:ser>
        <c:dLbls>
          <c:showLegendKey val="0"/>
          <c:showVal val="0"/>
          <c:showCatName val="0"/>
          <c:showSerName val="0"/>
          <c:showPercent val="0"/>
          <c:showBubbleSize val="0"/>
        </c:dLbls>
        <c:gapWidth val="150"/>
        <c:axId val="74103040"/>
        <c:axId val="741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74103040"/>
        <c:axId val="74105216"/>
      </c:lineChart>
      <c:dateAx>
        <c:axId val="74103040"/>
        <c:scaling>
          <c:orientation val="minMax"/>
        </c:scaling>
        <c:delete val="1"/>
        <c:axPos val="b"/>
        <c:numFmt formatCode="ge" sourceLinked="1"/>
        <c:majorTickMark val="none"/>
        <c:minorTickMark val="none"/>
        <c:tickLblPos val="none"/>
        <c:crossAx val="74105216"/>
        <c:crosses val="autoZero"/>
        <c:auto val="1"/>
        <c:lblOffset val="100"/>
        <c:baseTimeUnit val="years"/>
      </c:dateAx>
      <c:valAx>
        <c:axId val="7410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1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127.24</c:v>
                </c:pt>
                <c:pt idx="1">
                  <c:v>124.85</c:v>
                </c:pt>
                <c:pt idx="2">
                  <c:v>122.94</c:v>
                </c:pt>
                <c:pt idx="3">
                  <c:v>111.31</c:v>
                </c:pt>
                <c:pt idx="4">
                  <c:v>111.23</c:v>
                </c:pt>
              </c:numCache>
            </c:numRef>
          </c:val>
        </c:ser>
        <c:dLbls>
          <c:showLegendKey val="0"/>
          <c:showVal val="0"/>
          <c:showCatName val="0"/>
          <c:showSerName val="0"/>
          <c:showPercent val="0"/>
          <c:showBubbleSize val="0"/>
        </c:dLbls>
        <c:gapWidth val="150"/>
        <c:axId val="74213248"/>
        <c:axId val="742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74213248"/>
        <c:axId val="74215424"/>
      </c:lineChart>
      <c:dateAx>
        <c:axId val="74213248"/>
        <c:scaling>
          <c:orientation val="minMax"/>
        </c:scaling>
        <c:delete val="1"/>
        <c:axPos val="b"/>
        <c:numFmt formatCode="ge" sourceLinked="1"/>
        <c:majorTickMark val="none"/>
        <c:minorTickMark val="none"/>
        <c:tickLblPos val="none"/>
        <c:crossAx val="74215424"/>
        <c:crosses val="autoZero"/>
        <c:auto val="1"/>
        <c:lblOffset val="100"/>
        <c:baseTimeUnit val="years"/>
      </c:dateAx>
      <c:valAx>
        <c:axId val="74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165.8</c:v>
                </c:pt>
                <c:pt idx="1">
                  <c:v>171.19</c:v>
                </c:pt>
                <c:pt idx="2">
                  <c:v>166.57</c:v>
                </c:pt>
                <c:pt idx="3">
                  <c:v>177.08</c:v>
                </c:pt>
                <c:pt idx="4">
                  <c:v>178.37</c:v>
                </c:pt>
              </c:numCache>
            </c:numRef>
          </c:val>
        </c:ser>
        <c:dLbls>
          <c:showLegendKey val="0"/>
          <c:showVal val="0"/>
          <c:showCatName val="0"/>
          <c:showSerName val="0"/>
          <c:showPercent val="0"/>
          <c:showBubbleSize val="0"/>
        </c:dLbls>
        <c:gapWidth val="150"/>
        <c:axId val="74237056"/>
        <c:axId val="742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74237056"/>
        <c:axId val="74238976"/>
      </c:lineChart>
      <c:dateAx>
        <c:axId val="74237056"/>
        <c:scaling>
          <c:orientation val="minMax"/>
        </c:scaling>
        <c:delete val="1"/>
        <c:axPos val="b"/>
        <c:numFmt formatCode="ge" sourceLinked="1"/>
        <c:majorTickMark val="none"/>
        <c:minorTickMark val="none"/>
        <c:tickLblPos val="none"/>
        <c:crossAx val="74238976"/>
        <c:crosses val="autoZero"/>
        <c:auto val="1"/>
        <c:lblOffset val="100"/>
        <c:baseTimeUnit val="years"/>
      </c:dateAx>
      <c:valAx>
        <c:axId val="742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F8" zoomScale="60" zoomScaleNormal="60" workbookViewId="0">
      <selection activeCell="BZ8" sqref="BZ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寒河江市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42312</v>
      </c>
      <c r="AJ8" s="56"/>
      <c r="AK8" s="56"/>
      <c r="AL8" s="56"/>
      <c r="AM8" s="56"/>
      <c r="AN8" s="56"/>
      <c r="AO8" s="56"/>
      <c r="AP8" s="57"/>
      <c r="AQ8" s="47">
        <f>データ!R6</f>
        <v>139.03</v>
      </c>
      <c r="AR8" s="47"/>
      <c r="AS8" s="47"/>
      <c r="AT8" s="47"/>
      <c r="AU8" s="47"/>
      <c r="AV8" s="47"/>
      <c r="AW8" s="47"/>
      <c r="AX8" s="47"/>
      <c r="AY8" s="47">
        <f>データ!S6</f>
        <v>304.33999999999997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81.7</v>
      </c>
      <c r="K10" s="47"/>
      <c r="L10" s="47"/>
      <c r="M10" s="47"/>
      <c r="N10" s="47"/>
      <c r="O10" s="47"/>
      <c r="P10" s="47"/>
      <c r="Q10" s="47"/>
      <c r="R10" s="47">
        <f>データ!O6</f>
        <v>99.19</v>
      </c>
      <c r="S10" s="47"/>
      <c r="T10" s="47"/>
      <c r="U10" s="47"/>
      <c r="V10" s="47"/>
      <c r="W10" s="47"/>
      <c r="X10" s="47"/>
      <c r="Y10" s="47"/>
      <c r="Z10" s="78">
        <f>データ!P6</f>
        <v>4006</v>
      </c>
      <c r="AA10" s="78"/>
      <c r="AB10" s="78"/>
      <c r="AC10" s="78"/>
      <c r="AD10" s="78"/>
      <c r="AE10" s="78"/>
      <c r="AF10" s="78"/>
      <c r="AG10" s="78"/>
      <c r="AH10" s="2"/>
      <c r="AI10" s="78">
        <f>データ!T6</f>
        <v>42033</v>
      </c>
      <c r="AJ10" s="78"/>
      <c r="AK10" s="78"/>
      <c r="AL10" s="78"/>
      <c r="AM10" s="78"/>
      <c r="AN10" s="78"/>
      <c r="AO10" s="78"/>
      <c r="AP10" s="78"/>
      <c r="AQ10" s="47">
        <f>データ!U6</f>
        <v>112.14</v>
      </c>
      <c r="AR10" s="47"/>
      <c r="AS10" s="47"/>
      <c r="AT10" s="47"/>
      <c r="AU10" s="47"/>
      <c r="AV10" s="47"/>
      <c r="AW10" s="47"/>
      <c r="AX10" s="47"/>
      <c r="AY10" s="47">
        <f>データ!V6</f>
        <v>374.83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62065</v>
      </c>
      <c r="D6" s="31">
        <f t="shared" si="3"/>
        <v>46</v>
      </c>
      <c r="E6" s="31">
        <f t="shared" si="3"/>
        <v>1</v>
      </c>
      <c r="F6" s="31">
        <f t="shared" si="3"/>
        <v>0</v>
      </c>
      <c r="G6" s="31">
        <f t="shared" si="3"/>
        <v>1</v>
      </c>
      <c r="H6" s="31" t="str">
        <f t="shared" si="3"/>
        <v>山形県　寒河江市</v>
      </c>
      <c r="I6" s="31" t="str">
        <f t="shared" si="3"/>
        <v>法適用</v>
      </c>
      <c r="J6" s="31" t="str">
        <f t="shared" si="3"/>
        <v>水道事業</v>
      </c>
      <c r="K6" s="31" t="str">
        <f t="shared" si="3"/>
        <v>末端給水事業</v>
      </c>
      <c r="L6" s="31" t="str">
        <f t="shared" si="3"/>
        <v>A5</v>
      </c>
      <c r="M6" s="32" t="str">
        <f t="shared" si="3"/>
        <v>-</v>
      </c>
      <c r="N6" s="32">
        <f t="shared" si="3"/>
        <v>81.7</v>
      </c>
      <c r="O6" s="32">
        <f t="shared" si="3"/>
        <v>99.19</v>
      </c>
      <c r="P6" s="32">
        <f t="shared" si="3"/>
        <v>4006</v>
      </c>
      <c r="Q6" s="32">
        <f t="shared" si="3"/>
        <v>42312</v>
      </c>
      <c r="R6" s="32">
        <f t="shared" si="3"/>
        <v>139.03</v>
      </c>
      <c r="S6" s="32">
        <f t="shared" si="3"/>
        <v>304.33999999999997</v>
      </c>
      <c r="T6" s="32">
        <f t="shared" si="3"/>
        <v>42033</v>
      </c>
      <c r="U6" s="32">
        <f t="shared" si="3"/>
        <v>112.14</v>
      </c>
      <c r="V6" s="32">
        <f t="shared" si="3"/>
        <v>374.83</v>
      </c>
      <c r="W6" s="33">
        <f>IF(W7="",NA(),W7)</f>
        <v>129.66</v>
      </c>
      <c r="X6" s="33">
        <f t="shared" ref="X6:AF6" si="4">IF(X7="",NA(),X7)</f>
        <v>127.25</v>
      </c>
      <c r="Y6" s="33">
        <f t="shared" si="4"/>
        <v>126.12</v>
      </c>
      <c r="Z6" s="33">
        <f t="shared" si="4"/>
        <v>115.19</v>
      </c>
      <c r="AA6" s="33">
        <f t="shared" si="4"/>
        <v>113.26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667.33</v>
      </c>
      <c r="AT6" s="33">
        <f t="shared" ref="AT6:BB6" si="6">IF(AT7="",NA(),AT7)</f>
        <v>916.18</v>
      </c>
      <c r="AU6" s="33">
        <f t="shared" si="6"/>
        <v>961.36</v>
      </c>
      <c r="AV6" s="33">
        <f t="shared" si="6"/>
        <v>1526.45</v>
      </c>
      <c r="AW6" s="33">
        <f t="shared" si="6"/>
        <v>479.01</v>
      </c>
      <c r="AX6" s="33">
        <f t="shared" si="6"/>
        <v>792.56</v>
      </c>
      <c r="AY6" s="33">
        <f t="shared" si="6"/>
        <v>832.37</v>
      </c>
      <c r="AZ6" s="33">
        <f t="shared" si="6"/>
        <v>852.01</v>
      </c>
      <c r="BA6" s="33">
        <f t="shared" si="6"/>
        <v>909.68</v>
      </c>
      <c r="BB6" s="33">
        <f t="shared" si="6"/>
        <v>382.09</v>
      </c>
      <c r="BC6" s="32" t="str">
        <f>IF(BC7="","",IF(BC7="-","【-】","【"&amp;SUBSTITUTE(TEXT(BC7,"#,##0.00"),"-","△")&amp;"】"))</f>
        <v>【264.16】</v>
      </c>
      <c r="BD6" s="33">
        <f>IF(BD7="",NA(),BD7)</f>
        <v>188.07</v>
      </c>
      <c r="BE6" s="33">
        <f t="shared" ref="BE6:BM6" si="7">IF(BE7="",NA(),BE7)</f>
        <v>179.73</v>
      </c>
      <c r="BF6" s="33">
        <f t="shared" si="7"/>
        <v>173.06</v>
      </c>
      <c r="BG6" s="33">
        <f t="shared" si="7"/>
        <v>174.33</v>
      </c>
      <c r="BH6" s="33">
        <f t="shared" si="7"/>
        <v>163.38999999999999</v>
      </c>
      <c r="BI6" s="33">
        <f t="shared" si="7"/>
        <v>403.05</v>
      </c>
      <c r="BJ6" s="33">
        <f t="shared" si="7"/>
        <v>403.15</v>
      </c>
      <c r="BK6" s="33">
        <f t="shared" si="7"/>
        <v>391.4</v>
      </c>
      <c r="BL6" s="33">
        <f t="shared" si="7"/>
        <v>382.65</v>
      </c>
      <c r="BM6" s="33">
        <f t="shared" si="7"/>
        <v>385.06</v>
      </c>
      <c r="BN6" s="32" t="str">
        <f>IF(BN7="","",IF(BN7="-","【-】","【"&amp;SUBSTITUTE(TEXT(BN7,"#,##0.00"),"-","△")&amp;"】"))</f>
        <v>【283.72】</v>
      </c>
      <c r="BO6" s="33">
        <f>IF(BO7="",NA(),BO7)</f>
        <v>127.24</v>
      </c>
      <c r="BP6" s="33">
        <f t="shared" ref="BP6:BX6" si="8">IF(BP7="",NA(),BP7)</f>
        <v>124.85</v>
      </c>
      <c r="BQ6" s="33">
        <f t="shared" si="8"/>
        <v>122.94</v>
      </c>
      <c r="BR6" s="33">
        <f t="shared" si="8"/>
        <v>111.31</v>
      </c>
      <c r="BS6" s="33">
        <f t="shared" si="8"/>
        <v>111.23</v>
      </c>
      <c r="BT6" s="33">
        <f t="shared" si="8"/>
        <v>97.63</v>
      </c>
      <c r="BU6" s="33">
        <f t="shared" si="8"/>
        <v>94.86</v>
      </c>
      <c r="BV6" s="33">
        <f t="shared" si="8"/>
        <v>95.91</v>
      </c>
      <c r="BW6" s="33">
        <f t="shared" si="8"/>
        <v>96.1</v>
      </c>
      <c r="BX6" s="33">
        <f t="shared" si="8"/>
        <v>99.07</v>
      </c>
      <c r="BY6" s="32" t="str">
        <f>IF(BY7="","",IF(BY7="-","【-】","【"&amp;SUBSTITUTE(TEXT(BY7,"#,##0.00"),"-","△")&amp;"】"))</f>
        <v>【104.60】</v>
      </c>
      <c r="BZ6" s="33">
        <f>IF(BZ7="",NA(),BZ7)</f>
        <v>165.8</v>
      </c>
      <c r="CA6" s="33">
        <f t="shared" ref="CA6:CI6" si="9">IF(CA7="",NA(),CA7)</f>
        <v>171.19</v>
      </c>
      <c r="CB6" s="33">
        <f t="shared" si="9"/>
        <v>166.57</v>
      </c>
      <c r="CC6" s="33">
        <f t="shared" si="9"/>
        <v>177.08</v>
      </c>
      <c r="CD6" s="33">
        <f t="shared" si="9"/>
        <v>178.37</v>
      </c>
      <c r="CE6" s="33">
        <f t="shared" si="9"/>
        <v>172.59</v>
      </c>
      <c r="CF6" s="33">
        <f t="shared" si="9"/>
        <v>179.14</v>
      </c>
      <c r="CG6" s="33">
        <f t="shared" si="9"/>
        <v>179.29</v>
      </c>
      <c r="CH6" s="33">
        <f t="shared" si="9"/>
        <v>178.39</v>
      </c>
      <c r="CI6" s="33">
        <f t="shared" si="9"/>
        <v>173.03</v>
      </c>
      <c r="CJ6" s="32" t="str">
        <f>IF(CJ7="","",IF(CJ7="-","【-】","【"&amp;SUBSTITUTE(TEXT(CJ7,"#,##0.00"),"-","△")&amp;"】"))</f>
        <v>【164.21】</v>
      </c>
      <c r="CK6" s="33">
        <f>IF(CK7="",NA(),CK7)</f>
        <v>69.489999999999995</v>
      </c>
      <c r="CL6" s="33">
        <f t="shared" ref="CL6:CT6" si="10">IF(CL7="",NA(),CL7)</f>
        <v>66.95</v>
      </c>
      <c r="CM6" s="33">
        <f t="shared" si="10"/>
        <v>67.319999999999993</v>
      </c>
      <c r="CN6" s="33">
        <f t="shared" si="10"/>
        <v>64.709999999999994</v>
      </c>
      <c r="CO6" s="33">
        <f t="shared" si="10"/>
        <v>66.42</v>
      </c>
      <c r="CP6" s="33">
        <f t="shared" si="10"/>
        <v>60.17</v>
      </c>
      <c r="CQ6" s="33">
        <f t="shared" si="10"/>
        <v>58.76</v>
      </c>
      <c r="CR6" s="33">
        <f t="shared" si="10"/>
        <v>59.09</v>
      </c>
      <c r="CS6" s="33">
        <f t="shared" si="10"/>
        <v>59.23</v>
      </c>
      <c r="CT6" s="33">
        <f t="shared" si="10"/>
        <v>58.58</v>
      </c>
      <c r="CU6" s="32" t="str">
        <f>IF(CU7="","",IF(CU7="-","【-】","【"&amp;SUBSTITUTE(TEXT(CU7,"#,##0.00"),"-","△")&amp;"】"))</f>
        <v>【59.80】</v>
      </c>
      <c r="CV6" s="33">
        <f>IF(CV7="",NA(),CV7)</f>
        <v>85.77</v>
      </c>
      <c r="CW6" s="33">
        <f t="shared" ref="CW6:DE6" si="11">IF(CW7="",NA(),CW7)</f>
        <v>85.14</v>
      </c>
      <c r="CX6" s="33">
        <f t="shared" si="11"/>
        <v>85.96</v>
      </c>
      <c r="CY6" s="33">
        <f t="shared" si="11"/>
        <v>86.33</v>
      </c>
      <c r="CZ6" s="33">
        <f t="shared" si="11"/>
        <v>82.92</v>
      </c>
      <c r="DA6" s="33">
        <f t="shared" si="11"/>
        <v>85.47</v>
      </c>
      <c r="DB6" s="33">
        <f t="shared" si="11"/>
        <v>84.87</v>
      </c>
      <c r="DC6" s="33">
        <f t="shared" si="11"/>
        <v>85.4</v>
      </c>
      <c r="DD6" s="33">
        <f t="shared" si="11"/>
        <v>85.53</v>
      </c>
      <c r="DE6" s="33">
        <f t="shared" si="11"/>
        <v>85.23</v>
      </c>
      <c r="DF6" s="32" t="str">
        <f>IF(DF7="","",IF(DF7="-","【-】","【"&amp;SUBSTITUTE(TEXT(DF7,"#,##0.00"),"-","△")&amp;"】"))</f>
        <v>【89.78】</v>
      </c>
      <c r="DG6" s="33">
        <f>IF(DG7="",NA(),DG7)</f>
        <v>33.53</v>
      </c>
      <c r="DH6" s="33">
        <f t="shared" ref="DH6:DP6" si="12">IF(DH7="",NA(),DH7)</f>
        <v>34.869999999999997</v>
      </c>
      <c r="DI6" s="33">
        <f t="shared" si="12"/>
        <v>36.18</v>
      </c>
      <c r="DJ6" s="33">
        <f t="shared" si="12"/>
        <v>37.75</v>
      </c>
      <c r="DK6" s="33">
        <f t="shared" si="12"/>
        <v>39.950000000000003</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3">
        <f t="shared" ref="DS6:EA6" si="13">IF(DS7="",NA(),DS7)</f>
        <v>0.86</v>
      </c>
      <c r="DT6" s="33">
        <f t="shared" si="13"/>
        <v>0.13</v>
      </c>
      <c r="DU6" s="33">
        <f t="shared" si="13"/>
        <v>0.12</v>
      </c>
      <c r="DV6" s="33">
        <f t="shared" si="13"/>
        <v>14.43</v>
      </c>
      <c r="DW6" s="33">
        <f t="shared" si="13"/>
        <v>6.06</v>
      </c>
      <c r="DX6" s="33">
        <f t="shared" si="13"/>
        <v>6.47</v>
      </c>
      <c r="DY6" s="33">
        <f t="shared" si="13"/>
        <v>7.8</v>
      </c>
      <c r="DZ6" s="33">
        <f t="shared" si="13"/>
        <v>8.39</v>
      </c>
      <c r="EA6" s="33">
        <f t="shared" si="13"/>
        <v>10.09</v>
      </c>
      <c r="EB6" s="32" t="str">
        <f>IF(EB7="","",IF(EB7="-","【-】","【"&amp;SUBSTITUTE(TEXT(EB7,"#,##0.00"),"-","△")&amp;"】"))</f>
        <v>【12.42】</v>
      </c>
      <c r="EC6" s="33">
        <f>IF(EC7="",NA(),EC7)</f>
        <v>1.1599999999999999</v>
      </c>
      <c r="ED6" s="33">
        <f t="shared" ref="ED6:EL6" si="14">IF(ED7="",NA(),ED7)</f>
        <v>1.39</v>
      </c>
      <c r="EE6" s="33">
        <f t="shared" si="14"/>
        <v>2.82</v>
      </c>
      <c r="EF6" s="33">
        <f t="shared" si="14"/>
        <v>1.48</v>
      </c>
      <c r="EG6" s="33">
        <f t="shared" si="14"/>
        <v>1.83</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62065</v>
      </c>
      <c r="D7" s="35">
        <v>46</v>
      </c>
      <c r="E7" s="35">
        <v>1</v>
      </c>
      <c r="F7" s="35">
        <v>0</v>
      </c>
      <c r="G7" s="35">
        <v>1</v>
      </c>
      <c r="H7" s="35" t="s">
        <v>93</v>
      </c>
      <c r="I7" s="35" t="s">
        <v>94</v>
      </c>
      <c r="J7" s="35" t="s">
        <v>95</v>
      </c>
      <c r="K7" s="35" t="s">
        <v>96</v>
      </c>
      <c r="L7" s="35" t="s">
        <v>97</v>
      </c>
      <c r="M7" s="36" t="s">
        <v>98</v>
      </c>
      <c r="N7" s="36">
        <v>81.7</v>
      </c>
      <c r="O7" s="36">
        <v>99.19</v>
      </c>
      <c r="P7" s="36">
        <v>4006</v>
      </c>
      <c r="Q7" s="36">
        <v>42312</v>
      </c>
      <c r="R7" s="36">
        <v>139.03</v>
      </c>
      <c r="S7" s="36">
        <v>304.33999999999997</v>
      </c>
      <c r="T7" s="36">
        <v>42033</v>
      </c>
      <c r="U7" s="36">
        <v>112.14</v>
      </c>
      <c r="V7" s="36">
        <v>374.83</v>
      </c>
      <c r="W7" s="36">
        <v>129.66</v>
      </c>
      <c r="X7" s="36">
        <v>127.25</v>
      </c>
      <c r="Y7" s="36">
        <v>126.12</v>
      </c>
      <c r="Z7" s="36">
        <v>115.19</v>
      </c>
      <c r="AA7" s="36">
        <v>113.26</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667.33</v>
      </c>
      <c r="AT7" s="36">
        <v>916.18</v>
      </c>
      <c r="AU7" s="36">
        <v>961.36</v>
      </c>
      <c r="AV7" s="36">
        <v>1526.45</v>
      </c>
      <c r="AW7" s="36">
        <v>479.01</v>
      </c>
      <c r="AX7" s="36">
        <v>792.56</v>
      </c>
      <c r="AY7" s="36">
        <v>832.37</v>
      </c>
      <c r="AZ7" s="36">
        <v>852.01</v>
      </c>
      <c r="BA7" s="36">
        <v>909.68</v>
      </c>
      <c r="BB7" s="36">
        <v>382.09</v>
      </c>
      <c r="BC7" s="36">
        <v>264.16000000000003</v>
      </c>
      <c r="BD7" s="36">
        <v>188.07</v>
      </c>
      <c r="BE7" s="36">
        <v>179.73</v>
      </c>
      <c r="BF7" s="36">
        <v>173.06</v>
      </c>
      <c r="BG7" s="36">
        <v>174.33</v>
      </c>
      <c r="BH7" s="36">
        <v>163.38999999999999</v>
      </c>
      <c r="BI7" s="36">
        <v>403.05</v>
      </c>
      <c r="BJ7" s="36">
        <v>403.15</v>
      </c>
      <c r="BK7" s="36">
        <v>391.4</v>
      </c>
      <c r="BL7" s="36">
        <v>382.65</v>
      </c>
      <c r="BM7" s="36">
        <v>385.06</v>
      </c>
      <c r="BN7" s="36">
        <v>283.72000000000003</v>
      </c>
      <c r="BO7" s="36">
        <v>127.24</v>
      </c>
      <c r="BP7" s="36">
        <v>124.85</v>
      </c>
      <c r="BQ7" s="36">
        <v>122.94</v>
      </c>
      <c r="BR7" s="36">
        <v>111.31</v>
      </c>
      <c r="BS7" s="36">
        <v>111.23</v>
      </c>
      <c r="BT7" s="36">
        <v>97.63</v>
      </c>
      <c r="BU7" s="36">
        <v>94.86</v>
      </c>
      <c r="BV7" s="36">
        <v>95.91</v>
      </c>
      <c r="BW7" s="36">
        <v>96.1</v>
      </c>
      <c r="BX7" s="36">
        <v>99.07</v>
      </c>
      <c r="BY7" s="36">
        <v>104.6</v>
      </c>
      <c r="BZ7" s="36">
        <v>165.8</v>
      </c>
      <c r="CA7" s="36">
        <v>171.19</v>
      </c>
      <c r="CB7" s="36">
        <v>166.57</v>
      </c>
      <c r="CC7" s="36">
        <v>177.08</v>
      </c>
      <c r="CD7" s="36">
        <v>178.37</v>
      </c>
      <c r="CE7" s="36">
        <v>172.59</v>
      </c>
      <c r="CF7" s="36">
        <v>179.14</v>
      </c>
      <c r="CG7" s="36">
        <v>179.29</v>
      </c>
      <c r="CH7" s="36">
        <v>178.39</v>
      </c>
      <c r="CI7" s="36">
        <v>173.03</v>
      </c>
      <c r="CJ7" s="36">
        <v>164.21</v>
      </c>
      <c r="CK7" s="36">
        <v>69.489999999999995</v>
      </c>
      <c r="CL7" s="36">
        <v>66.95</v>
      </c>
      <c r="CM7" s="36">
        <v>67.319999999999993</v>
      </c>
      <c r="CN7" s="36">
        <v>64.709999999999994</v>
      </c>
      <c r="CO7" s="36">
        <v>66.42</v>
      </c>
      <c r="CP7" s="36">
        <v>60.17</v>
      </c>
      <c r="CQ7" s="36">
        <v>58.76</v>
      </c>
      <c r="CR7" s="36">
        <v>59.09</v>
      </c>
      <c r="CS7" s="36">
        <v>59.23</v>
      </c>
      <c r="CT7" s="36">
        <v>58.58</v>
      </c>
      <c r="CU7" s="36">
        <v>59.8</v>
      </c>
      <c r="CV7" s="36">
        <v>85.77</v>
      </c>
      <c r="CW7" s="36">
        <v>85.14</v>
      </c>
      <c r="CX7" s="36">
        <v>85.96</v>
      </c>
      <c r="CY7" s="36">
        <v>86.33</v>
      </c>
      <c r="CZ7" s="36">
        <v>82.92</v>
      </c>
      <c r="DA7" s="36">
        <v>85.47</v>
      </c>
      <c r="DB7" s="36">
        <v>84.87</v>
      </c>
      <c r="DC7" s="36">
        <v>85.4</v>
      </c>
      <c r="DD7" s="36">
        <v>85.53</v>
      </c>
      <c r="DE7" s="36">
        <v>85.23</v>
      </c>
      <c r="DF7" s="36">
        <v>89.78</v>
      </c>
      <c r="DG7" s="36">
        <v>33.53</v>
      </c>
      <c r="DH7" s="36">
        <v>34.869999999999997</v>
      </c>
      <c r="DI7" s="36">
        <v>36.18</v>
      </c>
      <c r="DJ7" s="36">
        <v>37.75</v>
      </c>
      <c r="DK7" s="36">
        <v>39.950000000000003</v>
      </c>
      <c r="DL7" s="36">
        <v>34.47</v>
      </c>
      <c r="DM7" s="36">
        <v>35.53</v>
      </c>
      <c r="DN7" s="36">
        <v>36.36</v>
      </c>
      <c r="DO7" s="36">
        <v>37.340000000000003</v>
      </c>
      <c r="DP7" s="36">
        <v>44.31</v>
      </c>
      <c r="DQ7" s="36">
        <v>46.31</v>
      </c>
      <c r="DR7" s="36">
        <v>0</v>
      </c>
      <c r="DS7" s="36">
        <v>0.86</v>
      </c>
      <c r="DT7" s="36">
        <v>0.13</v>
      </c>
      <c r="DU7" s="36">
        <v>0.12</v>
      </c>
      <c r="DV7" s="36">
        <v>14.43</v>
      </c>
      <c r="DW7" s="36">
        <v>6.06</v>
      </c>
      <c r="DX7" s="36">
        <v>6.47</v>
      </c>
      <c r="DY7" s="36">
        <v>7.8</v>
      </c>
      <c r="DZ7" s="36">
        <v>8.39</v>
      </c>
      <c r="EA7" s="36">
        <v>10.09</v>
      </c>
      <c r="EB7" s="36">
        <v>12.42</v>
      </c>
      <c r="EC7" s="36">
        <v>1.1599999999999999</v>
      </c>
      <c r="ED7" s="36">
        <v>1.39</v>
      </c>
      <c r="EE7" s="36">
        <v>2.82</v>
      </c>
      <c r="EF7" s="36">
        <v>1.48</v>
      </c>
      <c r="EG7" s="36">
        <v>1.83</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龍一</cp:lastModifiedBy>
  <dcterms:created xsi:type="dcterms:W3CDTF">2016-02-03T07:14:32Z</dcterms:created>
  <dcterms:modified xsi:type="dcterms:W3CDTF">2016-02-12T08:21:14Z</dcterms:modified>
  <cp:category/>
</cp:coreProperties>
</file>