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3150" yWindow="-21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AQ10" i="4" s="1"/>
  <c r="T6" i="5"/>
  <c r="AI10" i="4" s="1"/>
  <c r="S6" i="5"/>
  <c r="R6" i="5"/>
  <c r="AQ8" i="4" s="1"/>
  <c r="Q6" i="5"/>
  <c r="AI8" i="4" s="1"/>
  <c r="P6" i="5"/>
  <c r="O6" i="5"/>
  <c r="N6" i="5"/>
  <c r="M6" i="5"/>
  <c r="L6" i="5"/>
  <c r="Z8" i="4" s="1"/>
  <c r="K6" i="5"/>
  <c r="J6" i="5"/>
  <c r="J8" i="4" s="1"/>
  <c r="I6" i="5"/>
  <c r="B8" i="4" s="1"/>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Z10" i="4"/>
  <c r="R10" i="4"/>
  <c r="J10" i="4"/>
  <c r="B10" i="4"/>
  <c r="AY8" i="4"/>
  <c r="R8"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<sst xmlns="http://schemas.openxmlformats.org/spreadsheetml/2006/main" count="217" uniqueCount="107">
  <si>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</si>
  <si>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</si>
  <si>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</si>
  <si>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</si>
  <si>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</si>
  <si>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</si>
  <si>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</si>
  <si>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</si>
  <si>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</si>
  <si>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</si>
  <si>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</si>
  <si>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</si>
  <si>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</si>
  <si>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</si>
  <si>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</si>
  <si>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</si>
  <si>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</si>
  <si>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</si>
  <si>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</si>
  <si>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</si>
  <si>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</si>
  <si>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</si>
  <si>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</si>
  <si>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</si>
  <si>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</si>
  <si>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</si>
  <si>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</si>
  <si>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</si>
  <si>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</si>
  <si>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</si>
  <si>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</si>
  <si>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</si>
  <si>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</si>
  <si>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</si>
  <si>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</si>
  <si>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</si>
  <si>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</si>
  <si>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</si>
  <si>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</si>
  <si>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</si>
  <si>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</si>
  <si>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</si>
  <si>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</si>
  <si>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</si>
  <si>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</si>
  <si>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</si>
  <si>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</si>
  <si>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</si>
  <si>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</si>
  <si>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</si>
  <si>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</si>
  <si>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</si>
  <si>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</si>
  <si>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</si>
  <si>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</si>
  <si>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</si>
  <si>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</si>
  <si>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</si>
  <si>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</si>
  <si>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</si>
  <si>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</si>
  <si>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</si>
  <si>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</si>
  <si>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</si>
  <si>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</si>
  <si>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</si>
  <si>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</si>
  <si>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</si>
  <si>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</si>
  <si>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</si>
  <si>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</si>
  <si>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</si>
  <si>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</si>
  <si>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</si>
  <si>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</si>
  <si>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</si>
  <si>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</si>
  <si>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</si>
  <si>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</si>
  <si>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</si>
  <si>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</si>
  <si>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</si>
  <si>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</si>
  <si>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</si>
  <si>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</si>
  <si>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</si>
  <si>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</si>
  <si>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</si>
  <si>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</si>
  <si>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</si>
  <si>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</si>
  <si>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</si>
  <si>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</si>
  <si>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山形県　東根市</t>
  </si>
  <si>
    <t>法適用</t>
  </si>
  <si>
    <t>水道事業</t>
  </si>
  <si>
    <t>末端給水事業</t>
  </si>
  <si>
    <t>A5</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</si>
  <si>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</si>
  <si>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</si>
  <si>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</si>
  <si>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</si>
  <si>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</si>
  <si>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</si>
  <si>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①経常収支比率　
５年平均で１３０％前後で類似団体が１０７％前後であるので、平均を上回っております。
②累積欠損金比率
累積欠損金はありません。
③流動比率
５年平均で類似団体平均を上回っており、短期的な支払能力については問題ありません。
④企業債残高対給水収益比率
平成２０年度から簡易水道統合事業を行い、企業債を発行したために上昇傾向にありましたが、Ｈ２６年度で完了したため今後は償還のみとなりますので、下降傾向になります。また、類似団体と比べ低い状況です。
⑤料金回収率
給水原価を供給単価が上回っていますので、このまま引き続きこの状態を保つように努めます。
⑥給水原価
類似団体よりも平均で１３円下回り、また供給単価を下回っているので引き続き原価が上がらないように努めます。
⑦施設利用率
類似団体よりも約１０％高く、平均的に７０％程度で利用されているので、効率よく適正な規模であると思われます。
⑧有収率
類似団体を上回っていますが、漏水調査等を行い有収率の向上に努める必要があります。</t>
    <phoneticPr fontId="4"/>
  </si>
  <si>
    <t>①有形固定資産減価償却率
類似団体とほぼ同様な数字なので、特に早い遅いものではありませんが、計画的に投資を行っていく必要があります。
②管路経年化率
年々老朽が進んでいることが分かるが、類似団体から比べると５年平均で５％低い。
③管路更新率
平成２０年より、簡易水道統合事業を中心に行ったため、更新率は悪い。また、類似団体よりも低い数字です。今後は、計画的に更新工事を計画していきます。</t>
    <phoneticPr fontId="4"/>
  </si>
  <si>
    <t>当市は、経常収支が１００％以上であり、累積欠損金が無く、料金回収率も１２０％程度ありますので、経営の健全性・効率化の点からは、現状の水道料金で十分やっていける状況です。その一方で、管路の老朽化については、これまで簡易水道統合事業に力を入れてきたために、経年化率が上昇していることから、計画的な更新工事を行う必要があります。
以上のことから、管路更新については必要な工事なので、計画的かつ工事内容を精査して水道料金値上げなしで実施できるように、努めていく必要があります。</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</si>
</sst>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0</c:v>
                </c:pt>
                <c:pt idx="1">
                  <c:v>0</c:v>
                </c:pt>
                <c:pt idx="2">
                  <c:v>0</c:v>
                </c:pt>
                <c:pt idx="3">
                  <c:v>0</c:v>
                </c:pt>
                <c:pt idx="4" formatCode="#,##0.00;&quot;△&quot;#,##0.00;&quot;-&quot;">
                  <c:v>0.03</c:v>
                </c:pt>
              </c:numCache>
            </c:numRef>
          </c:val>
        </c:ser>
        <c:dLbls>
          <c:showLegendKey val="0"/>
          <c:showVal val="0"/>
          <c:showCatName val="0"/>
          <c:showSerName val="0"/>
          <c:showPercent val="0"/>
          <c:showBubbleSize val="0"/>
        </c:dLbls>
        <c:gapWidth val="150"/>
        <c:axId val="79160064"/>
        <c:axId val="79161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0.68</c:v>
                </c:pt>
                <c:pt idx="1">
                  <c:v>0.7</c:v>
                </c:pt>
                <c:pt idx="2">
                  <c:v>0.81</c:v>
                </c:pt>
                <c:pt idx="3">
                  <c:v>0.59</c:v>
                </c:pt>
                <c:pt idx="4">
                  <c:v>0.6</c:v>
                </c:pt>
              </c:numCache>
            </c:numRef>
          </c:val>
          <c:smooth val="0"/>
        </c:ser>
        <c:dLbls>
          <c:showLegendKey val="0"/>
          <c:showVal val="0"/>
          <c:showCatName val="0"/>
          <c:showSerName val="0"/>
          <c:showPercent val="0"/>
          <c:showBubbleSize val="0"/>
        </c:dLbls>
        <c:marker val="1"/>
        <c:smooth val="0"/>
        <c:axId val="79160064"/>
        <c:axId val="79161984"/>
      </c:lineChart>
      <c:dateAx>
        <c:axId val="79160064"/>
        <c:scaling>
          <c:orientation val="minMax"/>
        </c:scaling>
        <c:delete val="1"/>
        <c:axPos val="b"/>
        <c:numFmt formatCode="ge" sourceLinked="1"/>
        <c:majorTickMark val="none"/>
        <c:minorTickMark val="none"/>
        <c:tickLblPos val="none"/>
        <c:crossAx val="79161984"/>
        <c:crosses val="autoZero"/>
        <c:auto val="1"/>
        <c:lblOffset val="100"/>
        <c:baseTimeUnit val="years"/>
      </c:dateAx>
      <c:valAx>
        <c:axId val="79161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160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69.8</c:v>
                </c:pt>
                <c:pt idx="1">
                  <c:v>69.22</c:v>
                </c:pt>
                <c:pt idx="2">
                  <c:v>70.790000000000006</c:v>
                </c:pt>
                <c:pt idx="3">
                  <c:v>69.53</c:v>
                </c:pt>
                <c:pt idx="4">
                  <c:v>68.55</c:v>
                </c:pt>
              </c:numCache>
            </c:numRef>
          </c:val>
        </c:ser>
        <c:dLbls>
          <c:showLegendKey val="0"/>
          <c:showVal val="0"/>
          <c:showCatName val="0"/>
          <c:showSerName val="0"/>
          <c:showPercent val="0"/>
          <c:showBubbleSize val="0"/>
        </c:dLbls>
        <c:gapWidth val="150"/>
        <c:axId val="90248320"/>
        <c:axId val="90250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60.17</c:v>
                </c:pt>
                <c:pt idx="1">
                  <c:v>58.76</c:v>
                </c:pt>
                <c:pt idx="2">
                  <c:v>59.09</c:v>
                </c:pt>
                <c:pt idx="3">
                  <c:v>59.23</c:v>
                </c:pt>
                <c:pt idx="4">
                  <c:v>58.58</c:v>
                </c:pt>
              </c:numCache>
            </c:numRef>
          </c:val>
          <c:smooth val="0"/>
        </c:ser>
        <c:dLbls>
          <c:showLegendKey val="0"/>
          <c:showVal val="0"/>
          <c:showCatName val="0"/>
          <c:showSerName val="0"/>
          <c:showPercent val="0"/>
          <c:showBubbleSize val="0"/>
        </c:dLbls>
        <c:marker val="1"/>
        <c:smooth val="0"/>
        <c:axId val="90248320"/>
        <c:axId val="90250240"/>
      </c:lineChart>
      <c:dateAx>
        <c:axId val="90248320"/>
        <c:scaling>
          <c:orientation val="minMax"/>
        </c:scaling>
        <c:delete val="1"/>
        <c:axPos val="b"/>
        <c:numFmt formatCode="ge" sourceLinked="1"/>
        <c:majorTickMark val="none"/>
        <c:minorTickMark val="none"/>
        <c:tickLblPos val="none"/>
        <c:crossAx val="90250240"/>
        <c:crosses val="autoZero"/>
        <c:auto val="1"/>
        <c:lblOffset val="100"/>
        <c:baseTimeUnit val="years"/>
      </c:dateAx>
      <c:valAx>
        <c:axId val="90250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248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88.39</c:v>
                </c:pt>
                <c:pt idx="1">
                  <c:v>87.83</c:v>
                </c:pt>
                <c:pt idx="2">
                  <c:v>87.78</c:v>
                </c:pt>
                <c:pt idx="3">
                  <c:v>87.7</c:v>
                </c:pt>
                <c:pt idx="4">
                  <c:v>87.07</c:v>
                </c:pt>
              </c:numCache>
            </c:numRef>
          </c:val>
        </c:ser>
        <c:dLbls>
          <c:showLegendKey val="0"/>
          <c:showVal val="0"/>
          <c:showCatName val="0"/>
          <c:showSerName val="0"/>
          <c:showPercent val="0"/>
          <c:showBubbleSize val="0"/>
        </c:dLbls>
        <c:gapWidth val="150"/>
        <c:axId val="90292992"/>
        <c:axId val="90294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85.47</c:v>
                </c:pt>
                <c:pt idx="1">
                  <c:v>84.87</c:v>
                </c:pt>
                <c:pt idx="2">
                  <c:v>85.4</c:v>
                </c:pt>
                <c:pt idx="3">
                  <c:v>85.53</c:v>
                </c:pt>
                <c:pt idx="4">
                  <c:v>85.23</c:v>
                </c:pt>
              </c:numCache>
            </c:numRef>
          </c:val>
          <c:smooth val="0"/>
        </c:ser>
        <c:dLbls>
          <c:showLegendKey val="0"/>
          <c:showVal val="0"/>
          <c:showCatName val="0"/>
          <c:showSerName val="0"/>
          <c:showPercent val="0"/>
          <c:showBubbleSize val="0"/>
        </c:dLbls>
        <c:marker val="1"/>
        <c:smooth val="0"/>
        <c:axId val="90292992"/>
        <c:axId val="90294912"/>
      </c:lineChart>
      <c:dateAx>
        <c:axId val="90292992"/>
        <c:scaling>
          <c:orientation val="minMax"/>
        </c:scaling>
        <c:delete val="1"/>
        <c:axPos val="b"/>
        <c:numFmt formatCode="ge" sourceLinked="1"/>
        <c:majorTickMark val="none"/>
        <c:minorTickMark val="none"/>
        <c:tickLblPos val="none"/>
        <c:crossAx val="90294912"/>
        <c:crosses val="autoZero"/>
        <c:auto val="1"/>
        <c:lblOffset val="100"/>
        <c:baseTimeUnit val="years"/>
      </c:dateAx>
      <c:valAx>
        <c:axId val="90294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292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135.02000000000001</c:v>
                </c:pt>
                <c:pt idx="1">
                  <c:v>131.1</c:v>
                </c:pt>
                <c:pt idx="2">
                  <c:v>128.55000000000001</c:v>
                </c:pt>
                <c:pt idx="3">
                  <c:v>129.82</c:v>
                </c:pt>
                <c:pt idx="4">
                  <c:v>129.93</c:v>
                </c:pt>
              </c:numCache>
            </c:numRef>
          </c:val>
        </c:ser>
        <c:dLbls>
          <c:showLegendKey val="0"/>
          <c:showVal val="0"/>
          <c:showCatName val="0"/>
          <c:showSerName val="0"/>
          <c:showPercent val="0"/>
          <c:showBubbleSize val="0"/>
        </c:dLbls>
        <c:gapWidth val="150"/>
        <c:axId val="88502656"/>
        <c:axId val="88504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108.43</c:v>
                </c:pt>
                <c:pt idx="1">
                  <c:v>105.61</c:v>
                </c:pt>
                <c:pt idx="2">
                  <c:v>106.41</c:v>
                </c:pt>
                <c:pt idx="3">
                  <c:v>106.89</c:v>
                </c:pt>
                <c:pt idx="4">
                  <c:v>109.04</c:v>
                </c:pt>
              </c:numCache>
            </c:numRef>
          </c:val>
          <c:smooth val="0"/>
        </c:ser>
        <c:dLbls>
          <c:showLegendKey val="0"/>
          <c:showVal val="0"/>
          <c:showCatName val="0"/>
          <c:showSerName val="0"/>
          <c:showPercent val="0"/>
          <c:showBubbleSize val="0"/>
        </c:dLbls>
        <c:marker val="1"/>
        <c:smooth val="0"/>
        <c:axId val="88502656"/>
        <c:axId val="88504576"/>
      </c:lineChart>
      <c:dateAx>
        <c:axId val="88502656"/>
        <c:scaling>
          <c:orientation val="minMax"/>
        </c:scaling>
        <c:delete val="1"/>
        <c:axPos val="b"/>
        <c:numFmt formatCode="ge" sourceLinked="1"/>
        <c:majorTickMark val="none"/>
        <c:minorTickMark val="none"/>
        <c:tickLblPos val="none"/>
        <c:crossAx val="88504576"/>
        <c:crosses val="autoZero"/>
        <c:auto val="1"/>
        <c:lblOffset val="100"/>
        <c:baseTimeUnit val="years"/>
      </c:dateAx>
      <c:valAx>
        <c:axId val="885045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8502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36.35</c:v>
                </c:pt>
                <c:pt idx="1">
                  <c:v>38.47</c:v>
                </c:pt>
                <c:pt idx="2">
                  <c:v>39.5</c:v>
                </c:pt>
                <c:pt idx="3">
                  <c:v>40.729999999999997</c:v>
                </c:pt>
                <c:pt idx="4">
                  <c:v>39.700000000000003</c:v>
                </c:pt>
              </c:numCache>
            </c:numRef>
          </c:val>
        </c:ser>
        <c:dLbls>
          <c:showLegendKey val="0"/>
          <c:showVal val="0"/>
          <c:showCatName val="0"/>
          <c:showSerName val="0"/>
          <c:showPercent val="0"/>
          <c:showBubbleSize val="0"/>
        </c:dLbls>
        <c:gapWidth val="150"/>
        <c:axId val="88809472"/>
        <c:axId val="88811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34.47</c:v>
                </c:pt>
                <c:pt idx="1">
                  <c:v>35.53</c:v>
                </c:pt>
                <c:pt idx="2">
                  <c:v>36.36</c:v>
                </c:pt>
                <c:pt idx="3">
                  <c:v>37.340000000000003</c:v>
                </c:pt>
                <c:pt idx="4">
                  <c:v>44.31</c:v>
                </c:pt>
              </c:numCache>
            </c:numRef>
          </c:val>
          <c:smooth val="0"/>
        </c:ser>
        <c:dLbls>
          <c:showLegendKey val="0"/>
          <c:showVal val="0"/>
          <c:showCatName val="0"/>
          <c:showSerName val="0"/>
          <c:showPercent val="0"/>
          <c:showBubbleSize val="0"/>
        </c:dLbls>
        <c:marker val="1"/>
        <c:smooth val="0"/>
        <c:axId val="88809472"/>
        <c:axId val="88811392"/>
      </c:lineChart>
      <c:dateAx>
        <c:axId val="88809472"/>
        <c:scaling>
          <c:orientation val="minMax"/>
        </c:scaling>
        <c:delete val="1"/>
        <c:axPos val="b"/>
        <c:numFmt formatCode="ge" sourceLinked="1"/>
        <c:majorTickMark val="none"/>
        <c:minorTickMark val="none"/>
        <c:tickLblPos val="none"/>
        <c:crossAx val="88811392"/>
        <c:crosses val="autoZero"/>
        <c:auto val="1"/>
        <c:lblOffset val="100"/>
        <c:baseTimeUnit val="years"/>
      </c:dateAx>
      <c:valAx>
        <c:axId val="88811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809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1.68</c:v>
                </c:pt>
                <c:pt idx="1">
                  <c:v>2.34</c:v>
                </c:pt>
                <c:pt idx="2">
                  <c:v>2.73</c:v>
                </c:pt>
                <c:pt idx="3">
                  <c:v>2.87</c:v>
                </c:pt>
                <c:pt idx="4">
                  <c:v>3.42</c:v>
                </c:pt>
              </c:numCache>
            </c:numRef>
          </c:val>
        </c:ser>
        <c:dLbls>
          <c:showLegendKey val="0"/>
          <c:showVal val="0"/>
          <c:showCatName val="0"/>
          <c:showSerName val="0"/>
          <c:showPercent val="0"/>
          <c:showBubbleSize val="0"/>
        </c:dLbls>
        <c:gapWidth val="150"/>
        <c:axId val="88833408"/>
        <c:axId val="88843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6.06</c:v>
                </c:pt>
                <c:pt idx="1">
                  <c:v>6.47</c:v>
                </c:pt>
                <c:pt idx="2">
                  <c:v>7.8</c:v>
                </c:pt>
                <c:pt idx="3">
                  <c:v>8.39</c:v>
                </c:pt>
                <c:pt idx="4">
                  <c:v>10.09</c:v>
                </c:pt>
              </c:numCache>
            </c:numRef>
          </c:val>
          <c:smooth val="0"/>
        </c:ser>
        <c:dLbls>
          <c:showLegendKey val="0"/>
          <c:showVal val="0"/>
          <c:showCatName val="0"/>
          <c:showSerName val="0"/>
          <c:showPercent val="0"/>
          <c:showBubbleSize val="0"/>
        </c:dLbls>
        <c:marker val="1"/>
        <c:smooth val="0"/>
        <c:axId val="88833408"/>
        <c:axId val="88843776"/>
      </c:lineChart>
      <c:dateAx>
        <c:axId val="88833408"/>
        <c:scaling>
          <c:orientation val="minMax"/>
        </c:scaling>
        <c:delete val="1"/>
        <c:axPos val="b"/>
        <c:numFmt formatCode="ge" sourceLinked="1"/>
        <c:majorTickMark val="none"/>
        <c:minorTickMark val="none"/>
        <c:tickLblPos val="none"/>
        <c:crossAx val="88843776"/>
        <c:crosses val="autoZero"/>
        <c:auto val="1"/>
        <c:lblOffset val="100"/>
        <c:baseTimeUnit val="years"/>
      </c:dateAx>
      <c:valAx>
        <c:axId val="88843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833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8630784"/>
        <c:axId val="88632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5.37</c:v>
                </c:pt>
                <c:pt idx="1">
                  <c:v>6.79</c:v>
                </c:pt>
                <c:pt idx="2">
                  <c:v>6.33</c:v>
                </c:pt>
                <c:pt idx="3">
                  <c:v>7.76</c:v>
                </c:pt>
                <c:pt idx="4">
                  <c:v>3.77</c:v>
                </c:pt>
              </c:numCache>
            </c:numRef>
          </c:val>
          <c:smooth val="0"/>
        </c:ser>
        <c:dLbls>
          <c:showLegendKey val="0"/>
          <c:showVal val="0"/>
          <c:showCatName val="0"/>
          <c:showSerName val="0"/>
          <c:showPercent val="0"/>
          <c:showBubbleSize val="0"/>
        </c:dLbls>
        <c:marker val="1"/>
        <c:smooth val="0"/>
        <c:axId val="88630784"/>
        <c:axId val="88632704"/>
      </c:lineChart>
      <c:dateAx>
        <c:axId val="88630784"/>
        <c:scaling>
          <c:orientation val="minMax"/>
        </c:scaling>
        <c:delete val="1"/>
        <c:axPos val="b"/>
        <c:numFmt formatCode="ge" sourceLinked="1"/>
        <c:majorTickMark val="none"/>
        <c:minorTickMark val="none"/>
        <c:tickLblPos val="none"/>
        <c:crossAx val="88632704"/>
        <c:crosses val="autoZero"/>
        <c:auto val="1"/>
        <c:lblOffset val="100"/>
        <c:baseTimeUnit val="years"/>
      </c:dateAx>
      <c:valAx>
        <c:axId val="886327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8630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1043.42</c:v>
                </c:pt>
                <c:pt idx="1">
                  <c:v>776.79</c:v>
                </c:pt>
                <c:pt idx="2">
                  <c:v>617.16</c:v>
                </c:pt>
                <c:pt idx="3">
                  <c:v>783.2</c:v>
                </c:pt>
                <c:pt idx="4">
                  <c:v>604.41999999999996</c:v>
                </c:pt>
              </c:numCache>
            </c:numRef>
          </c:val>
        </c:ser>
        <c:dLbls>
          <c:showLegendKey val="0"/>
          <c:showVal val="0"/>
          <c:showCatName val="0"/>
          <c:showSerName val="0"/>
          <c:showPercent val="0"/>
          <c:showBubbleSize val="0"/>
        </c:dLbls>
        <c:gapWidth val="150"/>
        <c:axId val="88667264"/>
        <c:axId val="88669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792.56</c:v>
                </c:pt>
                <c:pt idx="1">
                  <c:v>832.37</c:v>
                </c:pt>
                <c:pt idx="2">
                  <c:v>852.01</c:v>
                </c:pt>
                <c:pt idx="3">
                  <c:v>909.68</c:v>
                </c:pt>
                <c:pt idx="4">
                  <c:v>382.09</c:v>
                </c:pt>
              </c:numCache>
            </c:numRef>
          </c:val>
          <c:smooth val="0"/>
        </c:ser>
        <c:dLbls>
          <c:showLegendKey val="0"/>
          <c:showVal val="0"/>
          <c:showCatName val="0"/>
          <c:showSerName val="0"/>
          <c:showPercent val="0"/>
          <c:showBubbleSize val="0"/>
        </c:dLbls>
        <c:marker val="1"/>
        <c:smooth val="0"/>
        <c:axId val="88667264"/>
        <c:axId val="88669184"/>
      </c:lineChart>
      <c:dateAx>
        <c:axId val="88667264"/>
        <c:scaling>
          <c:orientation val="minMax"/>
        </c:scaling>
        <c:delete val="1"/>
        <c:axPos val="b"/>
        <c:numFmt formatCode="ge" sourceLinked="1"/>
        <c:majorTickMark val="none"/>
        <c:minorTickMark val="none"/>
        <c:tickLblPos val="none"/>
        <c:crossAx val="88669184"/>
        <c:crosses val="autoZero"/>
        <c:auto val="1"/>
        <c:lblOffset val="100"/>
        <c:baseTimeUnit val="years"/>
      </c:dateAx>
      <c:valAx>
        <c:axId val="886691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8667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175.39</c:v>
                </c:pt>
                <c:pt idx="1">
                  <c:v>170.18</c:v>
                </c:pt>
                <c:pt idx="2">
                  <c:v>142.43</c:v>
                </c:pt>
                <c:pt idx="3">
                  <c:v>161.85</c:v>
                </c:pt>
                <c:pt idx="4">
                  <c:v>183.17</c:v>
                </c:pt>
              </c:numCache>
            </c:numRef>
          </c:val>
        </c:ser>
        <c:dLbls>
          <c:showLegendKey val="0"/>
          <c:showVal val="0"/>
          <c:showCatName val="0"/>
          <c:showSerName val="0"/>
          <c:showPercent val="0"/>
          <c:showBubbleSize val="0"/>
        </c:dLbls>
        <c:gapWidth val="150"/>
        <c:axId val="88685184"/>
        <c:axId val="88720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403.05</c:v>
                </c:pt>
                <c:pt idx="1">
                  <c:v>403.15</c:v>
                </c:pt>
                <c:pt idx="2">
                  <c:v>391.4</c:v>
                </c:pt>
                <c:pt idx="3">
                  <c:v>382.65</c:v>
                </c:pt>
                <c:pt idx="4">
                  <c:v>385.06</c:v>
                </c:pt>
              </c:numCache>
            </c:numRef>
          </c:val>
          <c:smooth val="0"/>
        </c:ser>
        <c:dLbls>
          <c:showLegendKey val="0"/>
          <c:showVal val="0"/>
          <c:showCatName val="0"/>
          <c:showSerName val="0"/>
          <c:showPercent val="0"/>
          <c:showBubbleSize val="0"/>
        </c:dLbls>
        <c:marker val="1"/>
        <c:smooth val="0"/>
        <c:axId val="88685184"/>
        <c:axId val="88720128"/>
      </c:lineChart>
      <c:dateAx>
        <c:axId val="88685184"/>
        <c:scaling>
          <c:orientation val="minMax"/>
        </c:scaling>
        <c:delete val="1"/>
        <c:axPos val="b"/>
        <c:numFmt formatCode="ge" sourceLinked="1"/>
        <c:majorTickMark val="none"/>
        <c:minorTickMark val="none"/>
        <c:tickLblPos val="none"/>
        <c:crossAx val="88720128"/>
        <c:crosses val="autoZero"/>
        <c:auto val="1"/>
        <c:lblOffset val="100"/>
        <c:baseTimeUnit val="years"/>
      </c:dateAx>
      <c:valAx>
        <c:axId val="887201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8685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129.87</c:v>
                </c:pt>
                <c:pt idx="1">
                  <c:v>125.22</c:v>
                </c:pt>
                <c:pt idx="2">
                  <c:v>122.56</c:v>
                </c:pt>
                <c:pt idx="3">
                  <c:v>122.72</c:v>
                </c:pt>
                <c:pt idx="4">
                  <c:v>126.42</c:v>
                </c:pt>
              </c:numCache>
            </c:numRef>
          </c:val>
        </c:ser>
        <c:dLbls>
          <c:showLegendKey val="0"/>
          <c:showVal val="0"/>
          <c:showCatName val="0"/>
          <c:showSerName val="0"/>
          <c:showPercent val="0"/>
          <c:showBubbleSize val="0"/>
        </c:dLbls>
        <c:gapWidth val="150"/>
        <c:axId val="88754432"/>
        <c:axId val="88756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97.63</c:v>
                </c:pt>
                <c:pt idx="1">
                  <c:v>94.86</c:v>
                </c:pt>
                <c:pt idx="2">
                  <c:v>95.91</c:v>
                </c:pt>
                <c:pt idx="3">
                  <c:v>96.1</c:v>
                </c:pt>
                <c:pt idx="4">
                  <c:v>99.07</c:v>
                </c:pt>
              </c:numCache>
            </c:numRef>
          </c:val>
          <c:smooth val="0"/>
        </c:ser>
        <c:dLbls>
          <c:showLegendKey val="0"/>
          <c:showVal val="0"/>
          <c:showCatName val="0"/>
          <c:showSerName val="0"/>
          <c:showPercent val="0"/>
          <c:showBubbleSize val="0"/>
        </c:dLbls>
        <c:marker val="1"/>
        <c:smooth val="0"/>
        <c:axId val="88754432"/>
        <c:axId val="88756608"/>
      </c:lineChart>
      <c:dateAx>
        <c:axId val="88754432"/>
        <c:scaling>
          <c:orientation val="minMax"/>
        </c:scaling>
        <c:delete val="1"/>
        <c:axPos val="b"/>
        <c:numFmt formatCode="ge" sourceLinked="1"/>
        <c:majorTickMark val="none"/>
        <c:minorTickMark val="none"/>
        <c:tickLblPos val="none"/>
        <c:crossAx val="88756608"/>
        <c:crosses val="autoZero"/>
        <c:auto val="1"/>
        <c:lblOffset val="100"/>
        <c:baseTimeUnit val="years"/>
      </c:dateAx>
      <c:valAx>
        <c:axId val="88756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75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157.43</c:v>
                </c:pt>
                <c:pt idx="1">
                  <c:v>163.66</c:v>
                </c:pt>
                <c:pt idx="2">
                  <c:v>167.14</c:v>
                </c:pt>
                <c:pt idx="3">
                  <c:v>167.31</c:v>
                </c:pt>
                <c:pt idx="4">
                  <c:v>162.75</c:v>
                </c:pt>
              </c:numCache>
            </c:numRef>
          </c:val>
        </c:ser>
        <c:dLbls>
          <c:showLegendKey val="0"/>
          <c:showVal val="0"/>
          <c:showCatName val="0"/>
          <c:showSerName val="0"/>
          <c:showPercent val="0"/>
          <c:showBubbleSize val="0"/>
        </c:dLbls>
        <c:gapWidth val="150"/>
        <c:axId val="88782336"/>
        <c:axId val="88784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172.59</c:v>
                </c:pt>
                <c:pt idx="1">
                  <c:v>179.14</c:v>
                </c:pt>
                <c:pt idx="2">
                  <c:v>179.29</c:v>
                </c:pt>
                <c:pt idx="3">
                  <c:v>178.39</c:v>
                </c:pt>
                <c:pt idx="4">
                  <c:v>173.03</c:v>
                </c:pt>
              </c:numCache>
            </c:numRef>
          </c:val>
          <c:smooth val="0"/>
        </c:ser>
        <c:dLbls>
          <c:showLegendKey val="0"/>
          <c:showVal val="0"/>
          <c:showCatName val="0"/>
          <c:showSerName val="0"/>
          <c:showPercent val="0"/>
          <c:showBubbleSize val="0"/>
        </c:dLbls>
        <c:marker val="1"/>
        <c:smooth val="0"/>
        <c:axId val="88782336"/>
        <c:axId val="88784256"/>
      </c:lineChart>
      <c:dateAx>
        <c:axId val="88782336"/>
        <c:scaling>
          <c:orientation val="minMax"/>
        </c:scaling>
        <c:delete val="1"/>
        <c:axPos val="b"/>
        <c:numFmt formatCode="ge" sourceLinked="1"/>
        <c:majorTickMark val="none"/>
        <c:minorTickMark val="none"/>
        <c:tickLblPos val="none"/>
        <c:crossAx val="88784256"/>
        <c:crosses val="autoZero"/>
        <c:auto val="1"/>
        <c:lblOffset val="100"/>
        <c:baseTimeUnit val="years"/>
      </c:dateAx>
      <c:valAx>
        <c:axId val="88784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782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【264.16】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【283.72】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【164.21】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【46.31】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【12.42】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【0.78】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H1" zoomScaleNormal="100" workbookViewId="0">
      <selection activeCell="BQ86" sqref="BQ8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山形県　東根市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x14ac:dyDescent="0.15">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A5</v>
      </c>
      <c r="AA8" s="53"/>
      <c r="AB8" s="53"/>
      <c r="AC8" s="53"/>
      <c r="AD8" s="53"/>
      <c r="AE8" s="53"/>
      <c r="AF8" s="53"/>
      <c r="AG8" s="54"/>
      <c r="AH8" s="3"/>
      <c r="AI8" s="55">
        <f>データ!Q6</f>
        <v>47797</v>
      </c>
      <c r="AJ8" s="56"/>
      <c r="AK8" s="56"/>
      <c r="AL8" s="56"/>
      <c r="AM8" s="56"/>
      <c r="AN8" s="56"/>
      <c r="AO8" s="56"/>
      <c r="AP8" s="57"/>
      <c r="AQ8" s="47">
        <f>データ!R6</f>
        <v>206.94</v>
      </c>
      <c r="AR8" s="47"/>
      <c r="AS8" s="47"/>
      <c r="AT8" s="47"/>
      <c r="AU8" s="47"/>
      <c r="AV8" s="47"/>
      <c r="AW8" s="47"/>
      <c r="AX8" s="47"/>
      <c r="AY8" s="47">
        <f>データ!S6</f>
        <v>230.97</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x14ac:dyDescent="0.15">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x14ac:dyDescent="0.15">
      <c r="A10" s="2"/>
      <c r="B10" s="47" t="str">
        <f>データ!M6</f>
        <v>-</v>
      </c>
      <c r="C10" s="47"/>
      <c r="D10" s="47"/>
      <c r="E10" s="47"/>
      <c r="F10" s="47"/>
      <c r="G10" s="47"/>
      <c r="H10" s="47"/>
      <c r="I10" s="47"/>
      <c r="J10" s="47">
        <f>データ!N6</f>
        <v>81.08</v>
      </c>
      <c r="K10" s="47"/>
      <c r="L10" s="47"/>
      <c r="M10" s="47"/>
      <c r="N10" s="47"/>
      <c r="O10" s="47"/>
      <c r="P10" s="47"/>
      <c r="Q10" s="47"/>
      <c r="R10" s="47">
        <f>データ!O6</f>
        <v>99.82</v>
      </c>
      <c r="S10" s="47"/>
      <c r="T10" s="47"/>
      <c r="U10" s="47"/>
      <c r="V10" s="47"/>
      <c r="W10" s="47"/>
      <c r="X10" s="47"/>
      <c r="Y10" s="47"/>
      <c r="Z10" s="78">
        <f>データ!P6</f>
        <v>3780</v>
      </c>
      <c r="AA10" s="78"/>
      <c r="AB10" s="78"/>
      <c r="AC10" s="78"/>
      <c r="AD10" s="78"/>
      <c r="AE10" s="78"/>
      <c r="AF10" s="78"/>
      <c r="AG10" s="78"/>
      <c r="AH10" s="2"/>
      <c r="AI10" s="78">
        <f>データ!T6</f>
        <v>47759</v>
      </c>
      <c r="AJ10" s="78"/>
      <c r="AK10" s="78"/>
      <c r="AL10" s="78"/>
      <c r="AM10" s="78"/>
      <c r="AN10" s="78"/>
      <c r="AO10" s="78"/>
      <c r="AP10" s="78"/>
      <c r="AQ10" s="47">
        <f>データ!U6</f>
        <v>55</v>
      </c>
      <c r="AR10" s="47"/>
      <c r="AS10" s="47"/>
      <c r="AT10" s="47"/>
      <c r="AU10" s="47"/>
      <c r="AV10" s="47"/>
      <c r="AW10" s="47"/>
      <c r="AX10" s="47"/>
      <c r="AY10" s="47">
        <f>データ!V6</f>
        <v>868.35</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x14ac:dyDescent="0.15">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x14ac:dyDescent="0.15">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104</v>
      </c>
      <c r="BM16" s="59"/>
      <c r="BN16" s="59"/>
      <c r="BO16" s="59"/>
      <c r="BP16" s="59"/>
      <c r="BQ16" s="59"/>
      <c r="BR16" s="59"/>
      <c r="BS16" s="59"/>
      <c r="BT16" s="59"/>
      <c r="BU16" s="59"/>
      <c r="BV16" s="59"/>
      <c r="BW16" s="59"/>
      <c r="BX16" s="59"/>
      <c r="BY16" s="59"/>
      <c r="BZ16" s="6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x14ac:dyDescent="0.15">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x14ac:dyDescent="0.15">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105</v>
      </c>
      <c r="BM47" s="59"/>
      <c r="BN47" s="59"/>
      <c r="BO47" s="59"/>
      <c r="BP47" s="59"/>
      <c r="BQ47" s="59"/>
      <c r="BR47" s="59"/>
      <c r="BS47" s="59"/>
      <c r="BT47" s="59"/>
      <c r="BU47" s="59"/>
      <c r="BV47" s="59"/>
      <c r="BW47" s="59"/>
      <c r="BX47" s="59"/>
      <c r="BY47" s="59"/>
      <c r="BZ47" s="6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x14ac:dyDescent="0.15">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x14ac:dyDescent="0.15">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x14ac:dyDescent="0.15">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x14ac:dyDescent="0.15">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106</v>
      </c>
      <c r="BM66" s="59"/>
      <c r="BN66" s="59"/>
      <c r="BO66" s="59"/>
      <c r="BP66" s="59"/>
      <c r="BQ66" s="59"/>
      <c r="BR66" s="59"/>
      <c r="BS66" s="59"/>
      <c r="BT66" s="59"/>
      <c r="BU66" s="59"/>
      <c r="BV66" s="59"/>
      <c r="BW66" s="59"/>
      <c r="BX66" s="59"/>
      <c r="BY66" s="59"/>
      <c r="BZ66" s="6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x14ac:dyDescent="0.15">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58"/>
      <c r="BM79" s="59"/>
      <c r="BN79" s="59"/>
      <c r="BO79" s="59"/>
      <c r="BP79" s="59"/>
      <c r="BQ79" s="59"/>
      <c r="BR79" s="59"/>
      <c r="BS79" s="59"/>
      <c r="BT79" s="59"/>
      <c r="BU79" s="59"/>
      <c r="BV79" s="59"/>
      <c r="BW79" s="59"/>
      <c r="BX79" s="59"/>
      <c r="BY79" s="59"/>
      <c r="BZ79" s="60"/>
    </row>
    <row r="80" spans="1:78" ht="13.5" customHeight="1" x14ac:dyDescent="0.15">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58"/>
      <c r="BM80" s="59"/>
      <c r="BN80" s="59"/>
      <c r="BO80" s="59"/>
      <c r="BP80" s="59"/>
      <c r="BQ80" s="59"/>
      <c r="BR80" s="59"/>
      <c r="BS80" s="59"/>
      <c r="BT80" s="59"/>
      <c r="BU80" s="59"/>
      <c r="BV80" s="59"/>
      <c r="BW80" s="59"/>
      <c r="BX80" s="59"/>
      <c r="BY80" s="59"/>
      <c r="BZ80" s="6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x14ac:dyDescent="0.15">
      <c r="C83" s="2" t="s">
        <v>39</v>
      </c>
    </row>
  </sheetData>
  <sheetProtection password="B501"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x14ac:dyDescent="0.15"/>
  <cols>
    <col min="2" max="143" width="11.875" customWidth="1"/>
  </cols>
  <sheetData>
    <row r="1" spans="1:143" x14ac:dyDescent="0.15">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x14ac:dyDescent="0.15">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x14ac:dyDescent="0.15">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x14ac:dyDescent="0.15">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x14ac:dyDescent="0.15">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x14ac:dyDescent="0.15">
      <c r="A6" s="26" t="s">
        <v>92</v>
      </c>
      <c r="B6" s="31">
        <f>B7</f>
        <v>2014</v>
      </c>
      <c r="C6" s="31">
        <f t="shared" ref="C6:V6" si="3">C7</f>
        <v>62111</v>
      </c>
      <c r="D6" s="31">
        <f t="shared" si="3"/>
        <v>46</v>
      </c>
      <c r="E6" s="31">
        <f t="shared" si="3"/>
        <v>1</v>
      </c>
      <c r="F6" s="31">
        <f t="shared" si="3"/>
        <v>0</v>
      </c>
      <c r="G6" s="31">
        <f t="shared" si="3"/>
        <v>1</v>
      </c>
      <c r="H6" s="31" t="str">
        <f t="shared" si="3"/>
        <v>山形県　東根市</v>
      </c>
      <c r="I6" s="31" t="str">
        <f t="shared" si="3"/>
        <v>法適用</v>
      </c>
      <c r="J6" s="31" t="str">
        <f t="shared" si="3"/>
        <v>水道事業</v>
      </c>
      <c r="K6" s="31" t="str">
        <f t="shared" si="3"/>
        <v>末端給水事業</v>
      </c>
      <c r="L6" s="31" t="str">
        <f t="shared" si="3"/>
        <v>A5</v>
      </c>
      <c r="M6" s="32" t="str">
        <f t="shared" si="3"/>
        <v>-</v>
      </c>
      <c r="N6" s="32">
        <f t="shared" si="3"/>
        <v>81.08</v>
      </c>
      <c r="O6" s="32">
        <f t="shared" si="3"/>
        <v>99.82</v>
      </c>
      <c r="P6" s="32">
        <f t="shared" si="3"/>
        <v>3780</v>
      </c>
      <c r="Q6" s="32">
        <f t="shared" si="3"/>
        <v>47797</v>
      </c>
      <c r="R6" s="32">
        <f t="shared" si="3"/>
        <v>206.94</v>
      </c>
      <c r="S6" s="32">
        <f t="shared" si="3"/>
        <v>230.97</v>
      </c>
      <c r="T6" s="32">
        <f t="shared" si="3"/>
        <v>47759</v>
      </c>
      <c r="U6" s="32">
        <f t="shared" si="3"/>
        <v>55</v>
      </c>
      <c r="V6" s="32">
        <f t="shared" si="3"/>
        <v>868.35</v>
      </c>
      <c r="W6" s="33">
        <f>IF(W7="",NA(),W7)</f>
        <v>135.02000000000001</v>
      </c>
      <c r="X6" s="33">
        <f t="shared" ref="X6:AF6" si="4">IF(X7="",NA(),X7)</f>
        <v>131.1</v>
      </c>
      <c r="Y6" s="33">
        <f t="shared" si="4"/>
        <v>128.55000000000001</v>
      </c>
      <c r="Z6" s="33">
        <f t="shared" si="4"/>
        <v>129.82</v>
      </c>
      <c r="AA6" s="33">
        <f t="shared" si="4"/>
        <v>129.93</v>
      </c>
      <c r="AB6" s="33">
        <f t="shared" si="4"/>
        <v>108.43</v>
      </c>
      <c r="AC6" s="33">
        <f t="shared" si="4"/>
        <v>105.61</v>
      </c>
      <c r="AD6" s="33">
        <f t="shared" si="4"/>
        <v>106.41</v>
      </c>
      <c r="AE6" s="33">
        <f t="shared" si="4"/>
        <v>106.89</v>
      </c>
      <c r="AF6" s="33">
        <f t="shared" si="4"/>
        <v>109.04</v>
      </c>
      <c r="AG6" s="32" t="str">
        <f>IF(AG7="","",IF(AG7="-","【-】","【"&amp;SUBSTITUTE(TEXT(AG7,"#,##0.00"),"-","△")&amp;"】"))</f>
        <v>【113.03】</v>
      </c>
      <c r="AH6" s="32">
        <f>IF(AH7="",NA(),AH7)</f>
        <v>0</v>
      </c>
      <c r="AI6" s="32">
        <f t="shared" ref="AI6:AQ6" si="5">IF(AI7="",NA(),AI7)</f>
        <v>0</v>
      </c>
      <c r="AJ6" s="32">
        <f t="shared" si="5"/>
        <v>0</v>
      </c>
      <c r="AK6" s="32">
        <f t="shared" si="5"/>
        <v>0</v>
      </c>
      <c r="AL6" s="32">
        <f t="shared" si="5"/>
        <v>0</v>
      </c>
      <c r="AM6" s="33">
        <f t="shared" si="5"/>
        <v>5.37</v>
      </c>
      <c r="AN6" s="33">
        <f t="shared" si="5"/>
        <v>6.79</v>
      </c>
      <c r="AO6" s="33">
        <f t="shared" si="5"/>
        <v>6.33</v>
      </c>
      <c r="AP6" s="33">
        <f t="shared" si="5"/>
        <v>7.76</v>
      </c>
      <c r="AQ6" s="33">
        <f t="shared" si="5"/>
        <v>3.77</v>
      </c>
      <c r="AR6" s="32" t="str">
        <f>IF(AR7="","",IF(AR7="-","【-】","【"&amp;SUBSTITUTE(TEXT(AR7,"#,##0.00"),"-","△")&amp;"】"))</f>
        <v>【0.81】</v>
      </c>
      <c r="AS6" s="33">
        <f>IF(AS7="",NA(),AS7)</f>
        <v>1043.42</v>
      </c>
      <c r="AT6" s="33">
        <f t="shared" ref="AT6:BB6" si="6">IF(AT7="",NA(),AT7)</f>
        <v>776.79</v>
      </c>
      <c r="AU6" s="33">
        <f t="shared" si="6"/>
        <v>617.16</v>
      </c>
      <c r="AV6" s="33">
        <f t="shared" si="6"/>
        <v>783.2</v>
      </c>
      <c r="AW6" s="33">
        <f t="shared" si="6"/>
        <v>604.41999999999996</v>
      </c>
      <c r="AX6" s="33">
        <f t="shared" si="6"/>
        <v>792.56</v>
      </c>
      <c r="AY6" s="33">
        <f t="shared" si="6"/>
        <v>832.37</v>
      </c>
      <c r="AZ6" s="33">
        <f t="shared" si="6"/>
        <v>852.01</v>
      </c>
      <c r="BA6" s="33">
        <f t="shared" si="6"/>
        <v>909.68</v>
      </c>
      <c r="BB6" s="33">
        <f t="shared" si="6"/>
        <v>382.09</v>
      </c>
      <c r="BC6" s="32" t="str">
        <f>IF(BC7="","",IF(BC7="-","【-】","【"&amp;SUBSTITUTE(TEXT(BC7,"#,##0.00"),"-","△")&amp;"】"))</f>
        <v>【264.16】</v>
      </c>
      <c r="BD6" s="33">
        <f>IF(BD7="",NA(),BD7)</f>
        <v>175.39</v>
      </c>
      <c r="BE6" s="33">
        <f t="shared" ref="BE6:BM6" si="7">IF(BE7="",NA(),BE7)</f>
        <v>170.18</v>
      </c>
      <c r="BF6" s="33">
        <f t="shared" si="7"/>
        <v>142.43</v>
      </c>
      <c r="BG6" s="33">
        <f t="shared" si="7"/>
        <v>161.85</v>
      </c>
      <c r="BH6" s="33">
        <f t="shared" si="7"/>
        <v>183.17</v>
      </c>
      <c r="BI6" s="33">
        <f t="shared" si="7"/>
        <v>403.05</v>
      </c>
      <c r="BJ6" s="33">
        <f t="shared" si="7"/>
        <v>403.15</v>
      </c>
      <c r="BK6" s="33">
        <f t="shared" si="7"/>
        <v>391.4</v>
      </c>
      <c r="BL6" s="33">
        <f t="shared" si="7"/>
        <v>382.65</v>
      </c>
      <c r="BM6" s="33">
        <f t="shared" si="7"/>
        <v>385.06</v>
      </c>
      <c r="BN6" s="32" t="str">
        <f>IF(BN7="","",IF(BN7="-","【-】","【"&amp;SUBSTITUTE(TEXT(BN7,"#,##0.00"),"-","△")&amp;"】"))</f>
        <v>【283.72】</v>
      </c>
      <c r="BO6" s="33">
        <f>IF(BO7="",NA(),BO7)</f>
        <v>129.87</v>
      </c>
      <c r="BP6" s="33">
        <f t="shared" ref="BP6:BX6" si="8">IF(BP7="",NA(),BP7)</f>
        <v>125.22</v>
      </c>
      <c r="BQ6" s="33">
        <f t="shared" si="8"/>
        <v>122.56</v>
      </c>
      <c r="BR6" s="33">
        <f t="shared" si="8"/>
        <v>122.72</v>
      </c>
      <c r="BS6" s="33">
        <f t="shared" si="8"/>
        <v>126.42</v>
      </c>
      <c r="BT6" s="33">
        <f t="shared" si="8"/>
        <v>97.63</v>
      </c>
      <c r="BU6" s="33">
        <f t="shared" si="8"/>
        <v>94.86</v>
      </c>
      <c r="BV6" s="33">
        <f t="shared" si="8"/>
        <v>95.91</v>
      </c>
      <c r="BW6" s="33">
        <f t="shared" si="8"/>
        <v>96.1</v>
      </c>
      <c r="BX6" s="33">
        <f t="shared" si="8"/>
        <v>99.07</v>
      </c>
      <c r="BY6" s="32" t="str">
        <f>IF(BY7="","",IF(BY7="-","【-】","【"&amp;SUBSTITUTE(TEXT(BY7,"#,##0.00"),"-","△")&amp;"】"))</f>
        <v>【104.60】</v>
      </c>
      <c r="BZ6" s="33">
        <f>IF(BZ7="",NA(),BZ7)</f>
        <v>157.43</v>
      </c>
      <c r="CA6" s="33">
        <f t="shared" ref="CA6:CI6" si="9">IF(CA7="",NA(),CA7)</f>
        <v>163.66</v>
      </c>
      <c r="CB6" s="33">
        <f t="shared" si="9"/>
        <v>167.14</v>
      </c>
      <c r="CC6" s="33">
        <f t="shared" si="9"/>
        <v>167.31</v>
      </c>
      <c r="CD6" s="33">
        <f t="shared" si="9"/>
        <v>162.75</v>
      </c>
      <c r="CE6" s="33">
        <f t="shared" si="9"/>
        <v>172.59</v>
      </c>
      <c r="CF6" s="33">
        <f t="shared" si="9"/>
        <v>179.14</v>
      </c>
      <c r="CG6" s="33">
        <f t="shared" si="9"/>
        <v>179.29</v>
      </c>
      <c r="CH6" s="33">
        <f t="shared" si="9"/>
        <v>178.39</v>
      </c>
      <c r="CI6" s="33">
        <f t="shared" si="9"/>
        <v>173.03</v>
      </c>
      <c r="CJ6" s="32" t="str">
        <f>IF(CJ7="","",IF(CJ7="-","【-】","【"&amp;SUBSTITUTE(TEXT(CJ7,"#,##0.00"),"-","△")&amp;"】"))</f>
        <v>【164.21】</v>
      </c>
      <c r="CK6" s="33">
        <f>IF(CK7="",NA(),CK7)</f>
        <v>69.8</v>
      </c>
      <c r="CL6" s="33">
        <f t="shared" ref="CL6:CT6" si="10">IF(CL7="",NA(),CL7)</f>
        <v>69.22</v>
      </c>
      <c r="CM6" s="33">
        <f t="shared" si="10"/>
        <v>70.790000000000006</v>
      </c>
      <c r="CN6" s="33">
        <f t="shared" si="10"/>
        <v>69.53</v>
      </c>
      <c r="CO6" s="33">
        <f t="shared" si="10"/>
        <v>68.55</v>
      </c>
      <c r="CP6" s="33">
        <f t="shared" si="10"/>
        <v>60.17</v>
      </c>
      <c r="CQ6" s="33">
        <f t="shared" si="10"/>
        <v>58.76</v>
      </c>
      <c r="CR6" s="33">
        <f t="shared" si="10"/>
        <v>59.09</v>
      </c>
      <c r="CS6" s="33">
        <f t="shared" si="10"/>
        <v>59.23</v>
      </c>
      <c r="CT6" s="33">
        <f t="shared" si="10"/>
        <v>58.58</v>
      </c>
      <c r="CU6" s="32" t="str">
        <f>IF(CU7="","",IF(CU7="-","【-】","【"&amp;SUBSTITUTE(TEXT(CU7,"#,##0.00"),"-","△")&amp;"】"))</f>
        <v>【59.80】</v>
      </c>
      <c r="CV6" s="33">
        <f>IF(CV7="",NA(),CV7)</f>
        <v>88.39</v>
      </c>
      <c r="CW6" s="33">
        <f t="shared" ref="CW6:DE6" si="11">IF(CW7="",NA(),CW7)</f>
        <v>87.83</v>
      </c>
      <c r="CX6" s="33">
        <f t="shared" si="11"/>
        <v>87.78</v>
      </c>
      <c r="CY6" s="33">
        <f t="shared" si="11"/>
        <v>87.7</v>
      </c>
      <c r="CZ6" s="33">
        <f t="shared" si="11"/>
        <v>87.07</v>
      </c>
      <c r="DA6" s="33">
        <f t="shared" si="11"/>
        <v>85.47</v>
      </c>
      <c r="DB6" s="33">
        <f t="shared" si="11"/>
        <v>84.87</v>
      </c>
      <c r="DC6" s="33">
        <f t="shared" si="11"/>
        <v>85.4</v>
      </c>
      <c r="DD6" s="33">
        <f t="shared" si="11"/>
        <v>85.53</v>
      </c>
      <c r="DE6" s="33">
        <f t="shared" si="11"/>
        <v>85.23</v>
      </c>
      <c r="DF6" s="32" t="str">
        <f>IF(DF7="","",IF(DF7="-","【-】","【"&amp;SUBSTITUTE(TEXT(DF7,"#,##0.00"),"-","△")&amp;"】"))</f>
        <v>【89.78】</v>
      </c>
      <c r="DG6" s="33">
        <f>IF(DG7="",NA(),DG7)</f>
        <v>36.35</v>
      </c>
      <c r="DH6" s="33">
        <f t="shared" ref="DH6:DP6" si="12">IF(DH7="",NA(),DH7)</f>
        <v>38.47</v>
      </c>
      <c r="DI6" s="33">
        <f t="shared" si="12"/>
        <v>39.5</v>
      </c>
      <c r="DJ6" s="33">
        <f t="shared" si="12"/>
        <v>40.729999999999997</v>
      </c>
      <c r="DK6" s="33">
        <f t="shared" si="12"/>
        <v>39.700000000000003</v>
      </c>
      <c r="DL6" s="33">
        <f t="shared" si="12"/>
        <v>34.47</v>
      </c>
      <c r="DM6" s="33">
        <f t="shared" si="12"/>
        <v>35.53</v>
      </c>
      <c r="DN6" s="33">
        <f t="shared" si="12"/>
        <v>36.36</v>
      </c>
      <c r="DO6" s="33">
        <f t="shared" si="12"/>
        <v>37.340000000000003</v>
      </c>
      <c r="DP6" s="33">
        <f t="shared" si="12"/>
        <v>44.31</v>
      </c>
      <c r="DQ6" s="32" t="str">
        <f>IF(DQ7="","",IF(DQ7="-","【-】","【"&amp;SUBSTITUTE(TEXT(DQ7,"#,##0.00"),"-","△")&amp;"】"))</f>
        <v>【46.31】</v>
      </c>
      <c r="DR6" s="33">
        <f>IF(DR7="",NA(),DR7)</f>
        <v>1.68</v>
      </c>
      <c r="DS6" s="33">
        <f t="shared" ref="DS6:EA6" si="13">IF(DS7="",NA(),DS7)</f>
        <v>2.34</v>
      </c>
      <c r="DT6" s="33">
        <f t="shared" si="13"/>
        <v>2.73</v>
      </c>
      <c r="DU6" s="33">
        <f t="shared" si="13"/>
        <v>2.87</v>
      </c>
      <c r="DV6" s="33">
        <f t="shared" si="13"/>
        <v>3.42</v>
      </c>
      <c r="DW6" s="33">
        <f t="shared" si="13"/>
        <v>6.06</v>
      </c>
      <c r="DX6" s="33">
        <f t="shared" si="13"/>
        <v>6.47</v>
      </c>
      <c r="DY6" s="33">
        <f t="shared" si="13"/>
        <v>7.8</v>
      </c>
      <c r="DZ6" s="33">
        <f t="shared" si="13"/>
        <v>8.39</v>
      </c>
      <c r="EA6" s="33">
        <f t="shared" si="13"/>
        <v>10.09</v>
      </c>
      <c r="EB6" s="32" t="str">
        <f>IF(EB7="","",IF(EB7="-","【-】","【"&amp;SUBSTITUTE(TEXT(EB7,"#,##0.00"),"-","△")&amp;"】"))</f>
        <v>【12.42】</v>
      </c>
      <c r="EC6" s="32">
        <f>IF(EC7="",NA(),EC7)</f>
        <v>0</v>
      </c>
      <c r="ED6" s="32">
        <f t="shared" ref="ED6:EL6" si="14">IF(ED7="",NA(),ED7)</f>
        <v>0</v>
      </c>
      <c r="EE6" s="32">
        <f t="shared" si="14"/>
        <v>0</v>
      </c>
      <c r="EF6" s="32">
        <f t="shared" si="14"/>
        <v>0</v>
      </c>
      <c r="EG6" s="33">
        <f t="shared" si="14"/>
        <v>0.03</v>
      </c>
      <c r="EH6" s="33">
        <f t="shared" si="14"/>
        <v>0.68</v>
      </c>
      <c r="EI6" s="33">
        <f t="shared" si="14"/>
        <v>0.7</v>
      </c>
      <c r="EJ6" s="33">
        <f t="shared" si="14"/>
        <v>0.81</v>
      </c>
      <c r="EK6" s="33">
        <f t="shared" si="14"/>
        <v>0.59</v>
      </c>
      <c r="EL6" s="33">
        <f t="shared" si="14"/>
        <v>0.6</v>
      </c>
      <c r="EM6" s="32" t="str">
        <f>IF(EM7="","",IF(EM7="-","【-】","【"&amp;SUBSTITUTE(TEXT(EM7,"#,##0.00"),"-","△")&amp;"】"))</f>
        <v>【0.78】</v>
      </c>
    </row>
    <row r="7" spans="1:143" s="34" customFormat="1" x14ac:dyDescent="0.15">
      <c r="A7" s="26"/>
      <c r="B7" s="35">
        <v>2014</v>
      </c>
      <c r="C7" s="35">
        <v>62111</v>
      </c>
      <c r="D7" s="35">
        <v>46</v>
      </c>
      <c r="E7" s="35">
        <v>1</v>
      </c>
      <c r="F7" s="35">
        <v>0</v>
      </c>
      <c r="G7" s="35">
        <v>1</v>
      </c>
      <c r="H7" s="35" t="s">
        <v>93</v>
      </c>
      <c r="I7" s="35" t="s">
        <v>94</v>
      </c>
      <c r="J7" s="35" t="s">
        <v>95</v>
      </c>
      <c r="K7" s="35" t="s">
        <v>96</v>
      </c>
      <c r="L7" s="35" t="s">
        <v>97</v>
      </c>
      <c r="M7" s="36" t="s">
        <v>98</v>
      </c>
      <c r="N7" s="36">
        <v>81.08</v>
      </c>
      <c r="O7" s="36">
        <v>99.82</v>
      </c>
      <c r="P7" s="36">
        <v>3780</v>
      </c>
      <c r="Q7" s="36">
        <v>47797</v>
      </c>
      <c r="R7" s="36">
        <v>206.94</v>
      </c>
      <c r="S7" s="36">
        <v>230.97</v>
      </c>
      <c r="T7" s="36">
        <v>47759</v>
      </c>
      <c r="U7" s="36">
        <v>55</v>
      </c>
      <c r="V7" s="36">
        <v>868.35</v>
      </c>
      <c r="W7" s="36">
        <v>135.02000000000001</v>
      </c>
      <c r="X7" s="36">
        <v>131.1</v>
      </c>
      <c r="Y7" s="36">
        <v>128.55000000000001</v>
      </c>
      <c r="Z7" s="36">
        <v>129.82</v>
      </c>
      <c r="AA7" s="36">
        <v>129.93</v>
      </c>
      <c r="AB7" s="36">
        <v>108.43</v>
      </c>
      <c r="AC7" s="36">
        <v>105.61</v>
      </c>
      <c r="AD7" s="36">
        <v>106.41</v>
      </c>
      <c r="AE7" s="36">
        <v>106.89</v>
      </c>
      <c r="AF7" s="36">
        <v>109.04</v>
      </c>
      <c r="AG7" s="36">
        <v>113.03</v>
      </c>
      <c r="AH7" s="36">
        <v>0</v>
      </c>
      <c r="AI7" s="36">
        <v>0</v>
      </c>
      <c r="AJ7" s="36">
        <v>0</v>
      </c>
      <c r="AK7" s="36">
        <v>0</v>
      </c>
      <c r="AL7" s="36">
        <v>0</v>
      </c>
      <c r="AM7" s="36">
        <v>5.37</v>
      </c>
      <c r="AN7" s="36">
        <v>6.79</v>
      </c>
      <c r="AO7" s="36">
        <v>6.33</v>
      </c>
      <c r="AP7" s="36">
        <v>7.76</v>
      </c>
      <c r="AQ7" s="36">
        <v>3.77</v>
      </c>
      <c r="AR7" s="36">
        <v>0.81</v>
      </c>
      <c r="AS7" s="36">
        <v>1043.42</v>
      </c>
      <c r="AT7" s="36">
        <v>776.79</v>
      </c>
      <c r="AU7" s="36">
        <v>617.16</v>
      </c>
      <c r="AV7" s="36">
        <v>783.2</v>
      </c>
      <c r="AW7" s="36">
        <v>604.41999999999996</v>
      </c>
      <c r="AX7" s="36">
        <v>792.56</v>
      </c>
      <c r="AY7" s="36">
        <v>832.37</v>
      </c>
      <c r="AZ7" s="36">
        <v>852.01</v>
      </c>
      <c r="BA7" s="36">
        <v>909.68</v>
      </c>
      <c r="BB7" s="36">
        <v>382.09</v>
      </c>
      <c r="BC7" s="36">
        <v>264.16000000000003</v>
      </c>
      <c r="BD7" s="36">
        <v>175.39</v>
      </c>
      <c r="BE7" s="36">
        <v>170.18</v>
      </c>
      <c r="BF7" s="36">
        <v>142.43</v>
      </c>
      <c r="BG7" s="36">
        <v>161.85</v>
      </c>
      <c r="BH7" s="36">
        <v>183.17</v>
      </c>
      <c r="BI7" s="36">
        <v>403.05</v>
      </c>
      <c r="BJ7" s="36">
        <v>403.15</v>
      </c>
      <c r="BK7" s="36">
        <v>391.4</v>
      </c>
      <c r="BL7" s="36">
        <v>382.65</v>
      </c>
      <c r="BM7" s="36">
        <v>385.06</v>
      </c>
      <c r="BN7" s="36">
        <v>283.72000000000003</v>
      </c>
      <c r="BO7" s="36">
        <v>129.87</v>
      </c>
      <c r="BP7" s="36">
        <v>125.22</v>
      </c>
      <c r="BQ7" s="36">
        <v>122.56</v>
      </c>
      <c r="BR7" s="36">
        <v>122.72</v>
      </c>
      <c r="BS7" s="36">
        <v>126.42</v>
      </c>
      <c r="BT7" s="36">
        <v>97.63</v>
      </c>
      <c r="BU7" s="36">
        <v>94.86</v>
      </c>
      <c r="BV7" s="36">
        <v>95.91</v>
      </c>
      <c r="BW7" s="36">
        <v>96.1</v>
      </c>
      <c r="BX7" s="36">
        <v>99.07</v>
      </c>
      <c r="BY7" s="36">
        <v>104.6</v>
      </c>
      <c r="BZ7" s="36">
        <v>157.43</v>
      </c>
      <c r="CA7" s="36">
        <v>163.66</v>
      </c>
      <c r="CB7" s="36">
        <v>167.14</v>
      </c>
      <c r="CC7" s="36">
        <v>167.31</v>
      </c>
      <c r="CD7" s="36">
        <v>162.75</v>
      </c>
      <c r="CE7" s="36">
        <v>172.59</v>
      </c>
      <c r="CF7" s="36">
        <v>179.14</v>
      </c>
      <c r="CG7" s="36">
        <v>179.29</v>
      </c>
      <c r="CH7" s="36">
        <v>178.39</v>
      </c>
      <c r="CI7" s="36">
        <v>173.03</v>
      </c>
      <c r="CJ7" s="36">
        <v>164.21</v>
      </c>
      <c r="CK7" s="36">
        <v>69.8</v>
      </c>
      <c r="CL7" s="36">
        <v>69.22</v>
      </c>
      <c r="CM7" s="36">
        <v>70.790000000000006</v>
      </c>
      <c r="CN7" s="36">
        <v>69.53</v>
      </c>
      <c r="CO7" s="36">
        <v>68.55</v>
      </c>
      <c r="CP7" s="36">
        <v>60.17</v>
      </c>
      <c r="CQ7" s="36">
        <v>58.76</v>
      </c>
      <c r="CR7" s="36">
        <v>59.09</v>
      </c>
      <c r="CS7" s="36">
        <v>59.23</v>
      </c>
      <c r="CT7" s="36">
        <v>58.58</v>
      </c>
      <c r="CU7" s="36">
        <v>59.8</v>
      </c>
      <c r="CV7" s="36">
        <v>88.39</v>
      </c>
      <c r="CW7" s="36">
        <v>87.83</v>
      </c>
      <c r="CX7" s="36">
        <v>87.78</v>
      </c>
      <c r="CY7" s="36">
        <v>87.7</v>
      </c>
      <c r="CZ7" s="36">
        <v>87.07</v>
      </c>
      <c r="DA7" s="36">
        <v>85.47</v>
      </c>
      <c r="DB7" s="36">
        <v>84.87</v>
      </c>
      <c r="DC7" s="36">
        <v>85.4</v>
      </c>
      <c r="DD7" s="36">
        <v>85.53</v>
      </c>
      <c r="DE7" s="36">
        <v>85.23</v>
      </c>
      <c r="DF7" s="36">
        <v>89.78</v>
      </c>
      <c r="DG7" s="36">
        <v>36.35</v>
      </c>
      <c r="DH7" s="36">
        <v>38.47</v>
      </c>
      <c r="DI7" s="36">
        <v>39.5</v>
      </c>
      <c r="DJ7" s="36">
        <v>40.729999999999997</v>
      </c>
      <c r="DK7" s="36">
        <v>39.700000000000003</v>
      </c>
      <c r="DL7" s="36">
        <v>34.47</v>
      </c>
      <c r="DM7" s="36">
        <v>35.53</v>
      </c>
      <c r="DN7" s="36">
        <v>36.36</v>
      </c>
      <c r="DO7" s="36">
        <v>37.340000000000003</v>
      </c>
      <c r="DP7" s="36">
        <v>44.31</v>
      </c>
      <c r="DQ7" s="36">
        <v>46.31</v>
      </c>
      <c r="DR7" s="36">
        <v>1.68</v>
      </c>
      <c r="DS7" s="36">
        <v>2.34</v>
      </c>
      <c r="DT7" s="36">
        <v>2.73</v>
      </c>
      <c r="DU7" s="36">
        <v>2.87</v>
      </c>
      <c r="DV7" s="36">
        <v>3.42</v>
      </c>
      <c r="DW7" s="36">
        <v>6.06</v>
      </c>
      <c r="DX7" s="36">
        <v>6.47</v>
      </c>
      <c r="DY7" s="36">
        <v>7.8</v>
      </c>
      <c r="DZ7" s="36">
        <v>8.39</v>
      </c>
      <c r="EA7" s="36">
        <v>10.09</v>
      </c>
      <c r="EB7" s="36">
        <v>12.42</v>
      </c>
      <c r="EC7" s="36">
        <v>0</v>
      </c>
      <c r="ED7" s="36">
        <v>0</v>
      </c>
      <c r="EE7" s="36">
        <v>0</v>
      </c>
      <c r="EF7" s="36">
        <v>0</v>
      </c>
      <c r="EG7" s="36">
        <v>0.03</v>
      </c>
      <c r="EH7" s="36">
        <v>0.68</v>
      </c>
      <c r="EI7" s="36">
        <v>0.7</v>
      </c>
      <c r="EJ7" s="36">
        <v>0.81</v>
      </c>
      <c r="EK7" s="36">
        <v>0.59</v>
      </c>
      <c r="EL7" s="36">
        <v>0.6</v>
      </c>
      <c r="EM7" s="36">
        <v>0.78</v>
      </c>
    </row>
    <row r="8" spans="1:143" x14ac:dyDescent="0.15">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x14ac:dyDescent="0.15">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x14ac:dyDescent="0.15">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testserver</cp:lastModifiedBy>
  <dcterms:created xsi:type="dcterms:W3CDTF">2016-02-03T07:14:36Z</dcterms:created>
  <dcterms:modified xsi:type="dcterms:W3CDTF">2016-02-10T09:23:34Z</dcterms:modified>
</cp:coreProperties>
</file>