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ystemmanager\Desktop\"/>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<sst xmlns="http://schemas.openxmlformats.org/spreadsheetml/2006/main" count="218" uniqueCount="108">
  <si>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</si>
  <si>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</si>
  <si>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</si>
  <si>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</si>
  <si>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</si>
  <si>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</si>
  <si>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</si>
  <si>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</si>
  <si>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</si>
  <si>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</si>
  <si>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</si>
  <si>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</si>
  <si>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</si>
  <si>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</si>
  <si>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</si>
  <si>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</si>
  <si>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</si>
  <si>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</si>
  <si>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</si>
  <si>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</si>
  <si>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</si>
  <si>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</si>
  <si>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</si>
  <si>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</si>
  <si>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</si>
  <si>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</si>
  <si>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</si>
  <si>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</si>
  <si>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</si>
  <si>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</si>
  <si>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</si>
  <si>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</si>
  <si>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</si>
  <si>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</si>
  <si>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</si>
  <si>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</si>
  <si>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</si>
  <si>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</si>
  <si>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</si>
  <si>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</si>
  <si>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</si>
  <si>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</si>
  <si>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</si>
  <si>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</si>
  <si>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</si>
  <si>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</si>
  <si>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</si>
  <si>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</si>
  <si>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</si>
  <si>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</si>
  <si>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</si>
  <si>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</si>
  <si>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</si>
  <si>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</si>
  <si>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</si>
  <si>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</si>
  <si>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</si>
  <si>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</si>
  <si>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</si>
  <si>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</si>
  <si>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</si>
  <si>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</si>
  <si>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</si>
  <si>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</si>
  <si>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</si>
  <si>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</si>
  <si>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</si>
  <si>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</si>
  <si>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</si>
  <si>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</si>
  <si>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</si>
  <si>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</si>
  <si>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</si>
  <si>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</si>
  <si>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</si>
  <si>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</si>
  <si>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</si>
  <si>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</si>
  <si>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</si>
  <si>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</si>
  <si>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</si>
  <si>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</si>
  <si>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</si>
  <si>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</si>
  <si>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</si>
  <si>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</si>
  <si>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</si>
  <si>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</si>
  <si>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</si>
  <si>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</si>
  <si>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</si>
  <si>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</si>
  <si>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</si>
  <si>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山辺町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</si>
  <si>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</si>
  <si>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</si>
  <si>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</si>
  <si>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</si>
  <si>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</si>
  <si>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</si>
  <si>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</si>
  <si>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</si>
  <si>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</si>
  <si>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</si>
  <si>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</si>
  <si>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施設及び管路の老朽化が進んでおり、今後計画的な更新を図る必要がある。</t>
    <rPh sb="1" eb="3">
      <t>シセツ</t>
    </rPh>
    <rPh sb="3" eb="4">
      <t>オヨ</t>
    </rPh>
    <rPh sb="5" eb="7">
      <t>カンロ</t>
    </rPh>
    <rPh sb="8" eb="11">
      <t>ロウキュウカ</t>
    </rPh>
    <rPh sb="12" eb="13">
      <t>スス</t>
    </rPh>
    <rPh sb="18" eb="20">
      <t>コンゴ</t>
    </rPh>
    <rPh sb="20" eb="23">
      <t>ケイカクテキ</t>
    </rPh>
    <rPh sb="24" eb="26">
      <t>コウシン</t>
    </rPh>
    <rPh sb="27" eb="28">
      <t>ハカ</t>
    </rPh>
    <rPh sb="29" eb="31">
      <t>ヒツヨウ</t>
    </rPh>
    <phoneticPr fontId="4"/>
  </si>
  <si>
    <t>　現在は収益もあり、平均値より高い水準で経営が行われている。また、施設・管渠の更新に備えた資産計画を策定し、計画的な更新業務を実施していく。</t>
    <rPh sb="1" eb="3">
      <t>ゲンザイ</t>
    </rPh>
    <rPh sb="4" eb="6">
      <t>シュウエキ</t>
    </rPh>
    <rPh sb="10" eb="13">
      <t>ヘイキンチ</t>
    </rPh>
    <rPh sb="15" eb="16">
      <t>タカ</t>
    </rPh>
    <rPh sb="17" eb="19">
      <t>スイジュン</t>
    </rPh>
    <rPh sb="20" eb="22">
      <t>ケイエイ</t>
    </rPh>
    <rPh sb="23" eb="24">
      <t>オコナ</t>
    </rPh>
    <rPh sb="33" eb="35">
      <t>シセツ</t>
    </rPh>
    <rPh sb="36" eb="38">
      <t>カンキョ</t>
    </rPh>
    <rPh sb="39" eb="41">
      <t>コウシン</t>
    </rPh>
    <rPh sb="42" eb="43">
      <t>ソナ</t>
    </rPh>
    <rPh sb="45" eb="47">
      <t>シサン</t>
    </rPh>
    <rPh sb="47" eb="49">
      <t>ケイカク</t>
    </rPh>
    <rPh sb="50" eb="52">
      <t>サクテイ</t>
    </rPh>
    <rPh sb="54" eb="57">
      <t>ケイカクテキ</t>
    </rPh>
    <rPh sb="58" eb="60">
      <t>コウシン</t>
    </rPh>
    <rPh sb="60" eb="62">
      <t>ギョウム</t>
    </rPh>
    <rPh sb="63" eb="65">
      <t>ジッシ</t>
    </rPh>
    <phoneticPr fontId="4"/>
  </si>
  <si>
    <t>　水道事業の収益については、収益的収支比率からも読み取れるように単年度収支は黒字が続いている。
　施設のほとんどが老朽化しており、施設の更新等に備え、財源の確保に努めていく必要がある。
　料金回収率については、年々低くなっており、適切な料金収入の確保を図る必要がある。
　給水原価については、平均より低く抑えられている。
　有収率については、平均を下回っており、改善の必要がある。漏水が多く、無効水量を減らせるよう管路の入れ替えなどの検討を行っていく。
　</t>
    <rPh sb="1" eb="3">
      <t>スイドウ</t>
    </rPh>
    <rPh sb="3" eb="5">
      <t>ジギョウ</t>
    </rPh>
    <rPh sb="6" eb="8">
      <t>シュウエキ</t>
    </rPh>
    <rPh sb="14" eb="17">
      <t>シュウエキテキ</t>
    </rPh>
    <rPh sb="17" eb="19">
      <t>シュウシ</t>
    </rPh>
    <rPh sb="19" eb="21">
      <t>ヒリツ</t>
    </rPh>
    <rPh sb="24" eb="25">
      <t>ヨ</t>
    </rPh>
    <rPh sb="26" eb="27">
      <t>ト</t>
    </rPh>
    <rPh sb="32" eb="35">
      <t>タンネンド</t>
    </rPh>
    <rPh sb="35" eb="37">
      <t>シュウシ</t>
    </rPh>
    <rPh sb="38" eb="40">
      <t>クロジ</t>
    </rPh>
    <rPh sb="41" eb="42">
      <t>ツヅ</t>
    </rPh>
    <rPh sb="49" eb="51">
      <t>シセツ</t>
    </rPh>
    <rPh sb="57" eb="60">
      <t>ロウキュウカ</t>
    </rPh>
    <rPh sb="65" eb="67">
      <t>シセツ</t>
    </rPh>
    <rPh sb="68" eb="71">
      <t>コウシンナド</t>
    </rPh>
    <rPh sb="72" eb="73">
      <t>ソナ</t>
    </rPh>
    <rPh sb="75" eb="77">
      <t>ザイゲン</t>
    </rPh>
    <rPh sb="78" eb="80">
      <t>カクホ</t>
    </rPh>
    <rPh sb="81" eb="82">
      <t>ツト</t>
    </rPh>
    <rPh sb="86" eb="88">
      <t>ヒツヨウ</t>
    </rPh>
    <rPh sb="94" eb="96">
      <t>リョウキン</t>
    </rPh>
    <rPh sb="96" eb="98">
      <t>カイシュウ</t>
    </rPh>
    <rPh sb="98" eb="99">
      <t>リツ</t>
    </rPh>
    <rPh sb="105" eb="107">
      <t>ネンネン</t>
    </rPh>
    <rPh sb="107" eb="108">
      <t>ヒク</t>
    </rPh>
    <rPh sb="115" eb="117">
      <t>テキセツ</t>
    </rPh>
    <rPh sb="118" eb="120">
      <t>リョウキン</t>
    </rPh>
    <rPh sb="120" eb="122">
      <t>シュウニュウ</t>
    </rPh>
    <rPh sb="123" eb="125">
      <t>カクホ</t>
    </rPh>
    <rPh sb="126" eb="127">
      <t>ハカ</t>
    </rPh>
    <rPh sb="128" eb="130">
      <t>ヒツヨウ</t>
    </rPh>
    <rPh sb="136" eb="138">
      <t>キュウスイ</t>
    </rPh>
    <rPh sb="138" eb="140">
      <t>ゲンカ</t>
    </rPh>
    <rPh sb="146" eb="148">
      <t>ヘイキン</t>
    </rPh>
    <rPh sb="150" eb="151">
      <t>ヒク</t>
    </rPh>
    <rPh sb="152" eb="153">
      <t>オサ</t>
    </rPh>
    <rPh sb="162" eb="164">
      <t>ユウシュウ</t>
    </rPh>
    <rPh sb="164" eb="165">
      <t>リツ</t>
    </rPh>
    <rPh sb="171" eb="173">
      <t>ヘイキン</t>
    </rPh>
    <rPh sb="174" eb="176">
      <t>シタマワ</t>
    </rPh>
    <rPh sb="181" eb="183">
      <t>カイゼン</t>
    </rPh>
    <rPh sb="184" eb="186">
      <t>ヒツヨウ</t>
    </rPh>
    <rPh sb="190" eb="192">
      <t>ロウスイ</t>
    </rPh>
    <rPh sb="193" eb="194">
      <t>オオ</t>
    </rPh>
    <rPh sb="196" eb="198">
      <t>ムコウ</t>
    </rPh>
    <rPh sb="198" eb="200">
      <t>スイリョウ</t>
    </rPh>
    <rPh sb="201" eb="202">
      <t>ヘ</t>
    </rPh>
    <rPh sb="207" eb="209">
      <t>カンロ</t>
    </rPh>
    <rPh sb="210" eb="211">
      <t>イ</t>
    </rPh>
    <rPh sb="212" eb="213">
      <t>カ</t>
    </rPh>
    <rPh sb="217" eb="219">
      <t>ケントウ</t>
    </rPh>
    <rPh sb="220" eb="22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</si>
</sst>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173384"/>
        <c:axId val="1958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1173384"/>
        <c:axId val="195821984"/>
      </c:lineChart>
      <c:dateAx>
        <c:axId val="121173384"/>
        <c:scaling>
          <c:orientation val="minMax"/>
        </c:scaling>
        <c:delete val="1"/>
        <c:axPos val="b"/>
        <c:numFmt formatCode="ge" sourceLinked="1"/>
        <c:majorTickMark val="none"/>
        <c:minorTickMark val="none"/>
        <c:tickLblPos val="none"/>
        <c:crossAx val="195821984"/>
        <c:crosses val="autoZero"/>
        <c:auto val="1"/>
        <c:lblOffset val="100"/>
        <c:baseTimeUnit val="years"/>
      </c:dateAx>
      <c:valAx>
        <c:axId val="1958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46.49</c:v>
                </c:pt>
                <c:pt idx="1">
                  <c:v>54.19</c:v>
                </c:pt>
                <c:pt idx="2">
                  <c:v>38.08</c:v>
                </c:pt>
                <c:pt idx="3">
                  <c:v>35.65</c:v>
                </c:pt>
                <c:pt idx="4">
                  <c:v>33.68</c:v>
                </c:pt>
              </c:numCache>
            </c:numRef>
          </c:val>
        </c:ser>
        <c:dLbls>
          <c:showLegendKey val="0"/>
          <c:showVal val="0"/>
          <c:showCatName val="0"/>
          <c:showSerName val="0"/>
          <c:showPercent val="0"/>
          <c:showBubbleSize val="0"/>
        </c:dLbls>
        <c:gapWidth val="150"/>
        <c:axId val="122367776"/>
        <c:axId val="196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22367776"/>
        <c:axId val="196487168"/>
      </c:lineChart>
      <c:dateAx>
        <c:axId val="122367776"/>
        <c:scaling>
          <c:orientation val="minMax"/>
        </c:scaling>
        <c:delete val="1"/>
        <c:axPos val="b"/>
        <c:numFmt formatCode="ge" sourceLinked="1"/>
        <c:majorTickMark val="none"/>
        <c:minorTickMark val="none"/>
        <c:tickLblPos val="none"/>
        <c:crossAx val="196487168"/>
        <c:crosses val="autoZero"/>
        <c:auto val="1"/>
        <c:lblOffset val="100"/>
        <c:baseTimeUnit val="years"/>
      </c:dateAx>
      <c:valAx>
        <c:axId val="196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45.42</c:v>
                </c:pt>
                <c:pt idx="1">
                  <c:v>39.950000000000003</c:v>
                </c:pt>
                <c:pt idx="2">
                  <c:v>54.21</c:v>
                </c:pt>
                <c:pt idx="3">
                  <c:v>58.33</c:v>
                </c:pt>
                <c:pt idx="4">
                  <c:v>57.4</c:v>
                </c:pt>
              </c:numCache>
            </c:numRef>
          </c:val>
        </c:ser>
        <c:dLbls>
          <c:showLegendKey val="0"/>
          <c:showVal val="0"/>
          <c:showCatName val="0"/>
          <c:showSerName val="0"/>
          <c:showPercent val="0"/>
          <c:showBubbleSize val="0"/>
        </c:dLbls>
        <c:gapWidth val="150"/>
        <c:axId val="197096624"/>
        <c:axId val="19709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97096624"/>
        <c:axId val="197097016"/>
      </c:lineChart>
      <c:dateAx>
        <c:axId val="197096624"/>
        <c:scaling>
          <c:orientation val="minMax"/>
        </c:scaling>
        <c:delete val="1"/>
        <c:axPos val="b"/>
        <c:numFmt formatCode="ge" sourceLinked="1"/>
        <c:majorTickMark val="none"/>
        <c:minorTickMark val="none"/>
        <c:tickLblPos val="none"/>
        <c:crossAx val="197097016"/>
        <c:crosses val="autoZero"/>
        <c:auto val="1"/>
        <c:lblOffset val="100"/>
        <c:baseTimeUnit val="years"/>
      </c:dateAx>
      <c:valAx>
        <c:axId val="19709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109.29</c:v>
                </c:pt>
                <c:pt idx="1">
                  <c:v>103.81</c:v>
                </c:pt>
                <c:pt idx="2">
                  <c:v>100.61</c:v>
                </c:pt>
                <c:pt idx="3">
                  <c:v>130.58000000000001</c:v>
                </c:pt>
                <c:pt idx="4">
                  <c:v>124.45</c:v>
                </c:pt>
              </c:numCache>
            </c:numRef>
          </c:val>
        </c:ser>
        <c:dLbls>
          <c:showLegendKey val="0"/>
          <c:showVal val="0"/>
          <c:showCatName val="0"/>
          <c:showSerName val="0"/>
          <c:showPercent val="0"/>
          <c:showBubbleSize val="0"/>
        </c:dLbls>
        <c:gapWidth val="150"/>
        <c:axId val="196588328"/>
        <c:axId val="19659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96588328"/>
        <c:axId val="196592808"/>
      </c:lineChart>
      <c:dateAx>
        <c:axId val="196588328"/>
        <c:scaling>
          <c:orientation val="minMax"/>
        </c:scaling>
        <c:delete val="1"/>
        <c:axPos val="b"/>
        <c:numFmt formatCode="ge" sourceLinked="1"/>
        <c:majorTickMark val="none"/>
        <c:minorTickMark val="none"/>
        <c:tickLblPos val="none"/>
        <c:crossAx val="196592808"/>
        <c:crosses val="autoZero"/>
        <c:auto val="1"/>
        <c:lblOffset val="100"/>
        <c:baseTimeUnit val="years"/>
      </c:dateAx>
      <c:valAx>
        <c:axId val="19659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72856"/>
        <c:axId val="19662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72856"/>
        <c:axId val="196621400"/>
      </c:lineChart>
      <c:dateAx>
        <c:axId val="196672856"/>
        <c:scaling>
          <c:orientation val="minMax"/>
        </c:scaling>
        <c:delete val="1"/>
        <c:axPos val="b"/>
        <c:numFmt formatCode="ge" sourceLinked="1"/>
        <c:majorTickMark val="none"/>
        <c:minorTickMark val="none"/>
        <c:tickLblPos val="none"/>
        <c:crossAx val="196621400"/>
        <c:crosses val="autoZero"/>
        <c:auto val="1"/>
        <c:lblOffset val="100"/>
        <c:baseTimeUnit val="years"/>
      </c:dateAx>
      <c:valAx>
        <c:axId val="1966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7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39352"/>
        <c:axId val="19664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39352"/>
        <c:axId val="196641784"/>
      </c:lineChart>
      <c:dateAx>
        <c:axId val="196639352"/>
        <c:scaling>
          <c:orientation val="minMax"/>
        </c:scaling>
        <c:delete val="1"/>
        <c:axPos val="b"/>
        <c:numFmt formatCode="ge" sourceLinked="1"/>
        <c:majorTickMark val="none"/>
        <c:minorTickMark val="none"/>
        <c:tickLblPos val="none"/>
        <c:crossAx val="196641784"/>
        <c:crosses val="autoZero"/>
        <c:auto val="1"/>
        <c:lblOffset val="100"/>
        <c:baseTimeUnit val="years"/>
      </c:dateAx>
      <c:valAx>
        <c:axId val="19664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3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66208"/>
        <c:axId val="12236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66208"/>
        <c:axId val="122366600"/>
      </c:lineChart>
      <c:dateAx>
        <c:axId val="122366208"/>
        <c:scaling>
          <c:orientation val="minMax"/>
        </c:scaling>
        <c:delete val="1"/>
        <c:axPos val="b"/>
        <c:numFmt formatCode="ge" sourceLinked="1"/>
        <c:majorTickMark val="none"/>
        <c:minorTickMark val="none"/>
        <c:tickLblPos val="none"/>
        <c:crossAx val="122366600"/>
        <c:crosses val="autoZero"/>
        <c:auto val="1"/>
        <c:lblOffset val="100"/>
        <c:baseTimeUnit val="years"/>
      </c:dateAx>
      <c:valAx>
        <c:axId val="12236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69736"/>
        <c:axId val="12237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69736"/>
        <c:axId val="122370128"/>
      </c:lineChart>
      <c:dateAx>
        <c:axId val="122369736"/>
        <c:scaling>
          <c:orientation val="minMax"/>
        </c:scaling>
        <c:delete val="1"/>
        <c:axPos val="b"/>
        <c:numFmt formatCode="ge" sourceLinked="1"/>
        <c:majorTickMark val="none"/>
        <c:minorTickMark val="none"/>
        <c:tickLblPos val="none"/>
        <c:crossAx val="122370128"/>
        <c:crosses val="autoZero"/>
        <c:auto val="1"/>
        <c:lblOffset val="100"/>
        <c:baseTimeUnit val="years"/>
      </c:dateAx>
      <c:valAx>
        <c:axId val="12237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371304"/>
        <c:axId val="19648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22371304"/>
        <c:axId val="196484424"/>
      </c:lineChart>
      <c:dateAx>
        <c:axId val="122371304"/>
        <c:scaling>
          <c:orientation val="minMax"/>
        </c:scaling>
        <c:delete val="1"/>
        <c:axPos val="b"/>
        <c:numFmt formatCode="ge" sourceLinked="1"/>
        <c:majorTickMark val="none"/>
        <c:minorTickMark val="none"/>
        <c:tickLblPos val="none"/>
        <c:crossAx val="196484424"/>
        <c:crosses val="autoZero"/>
        <c:auto val="1"/>
        <c:lblOffset val="100"/>
        <c:baseTimeUnit val="years"/>
      </c:dateAx>
      <c:valAx>
        <c:axId val="19648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107.2</c:v>
                </c:pt>
                <c:pt idx="1">
                  <c:v>98.07</c:v>
                </c:pt>
                <c:pt idx="2">
                  <c:v>61.99</c:v>
                </c:pt>
                <c:pt idx="3">
                  <c:v>129.07</c:v>
                </c:pt>
                <c:pt idx="4">
                  <c:v>124.26</c:v>
                </c:pt>
              </c:numCache>
            </c:numRef>
          </c:val>
        </c:ser>
        <c:dLbls>
          <c:showLegendKey val="0"/>
          <c:showVal val="0"/>
          <c:showCatName val="0"/>
          <c:showSerName val="0"/>
          <c:showPercent val="0"/>
          <c:showBubbleSize val="0"/>
        </c:dLbls>
        <c:gapWidth val="150"/>
        <c:axId val="196485600"/>
        <c:axId val="19648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96485600"/>
        <c:axId val="196485992"/>
      </c:lineChart>
      <c:dateAx>
        <c:axId val="196485600"/>
        <c:scaling>
          <c:orientation val="minMax"/>
        </c:scaling>
        <c:delete val="1"/>
        <c:axPos val="b"/>
        <c:numFmt formatCode="ge" sourceLinked="1"/>
        <c:majorTickMark val="none"/>
        <c:minorTickMark val="none"/>
        <c:tickLblPos val="none"/>
        <c:crossAx val="196485992"/>
        <c:crosses val="autoZero"/>
        <c:auto val="1"/>
        <c:lblOffset val="100"/>
        <c:baseTimeUnit val="years"/>
      </c:dateAx>
      <c:valAx>
        <c:axId val="1964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239.31</c:v>
                </c:pt>
                <c:pt idx="1">
                  <c:v>271.81</c:v>
                </c:pt>
                <c:pt idx="2">
                  <c:v>437.66</c:v>
                </c:pt>
                <c:pt idx="3">
                  <c:v>209.37</c:v>
                </c:pt>
                <c:pt idx="4">
                  <c:v>227.62</c:v>
                </c:pt>
              </c:numCache>
            </c:numRef>
          </c:val>
        </c:ser>
        <c:dLbls>
          <c:showLegendKey val="0"/>
          <c:showVal val="0"/>
          <c:showCatName val="0"/>
          <c:showSerName val="0"/>
          <c:showPercent val="0"/>
          <c:showBubbleSize val="0"/>
        </c:dLbls>
        <c:gapWidth val="150"/>
        <c:axId val="122369344"/>
        <c:axId val="12236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22369344"/>
        <c:axId val="122368952"/>
      </c:lineChart>
      <c:dateAx>
        <c:axId val="122369344"/>
        <c:scaling>
          <c:orientation val="minMax"/>
        </c:scaling>
        <c:delete val="1"/>
        <c:axPos val="b"/>
        <c:numFmt formatCode="ge" sourceLinked="1"/>
        <c:majorTickMark val="none"/>
        <c:minorTickMark val="none"/>
        <c:tickLblPos val="none"/>
        <c:crossAx val="122368952"/>
        <c:crosses val="autoZero"/>
        <c:auto val="1"/>
        <c:lblOffset val="100"/>
        <c:baseTimeUnit val="years"/>
      </c:dateAx>
      <c:valAx>
        <c:axId val="12236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0" zoomScaleNormal="5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山辺町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14880</v>
      </c>
      <c r="AJ8" s="74"/>
      <c r="AK8" s="74"/>
      <c r="AL8" s="74"/>
      <c r="AM8" s="74"/>
      <c r="AN8" s="74"/>
      <c r="AO8" s="74"/>
      <c r="AP8" s="75"/>
      <c r="AQ8" s="56">
        <f>データ!R6</f>
        <v>61.45</v>
      </c>
      <c r="AR8" s="56"/>
      <c r="AS8" s="56"/>
      <c r="AT8" s="56"/>
      <c r="AU8" s="56"/>
      <c r="AV8" s="56"/>
      <c r="AW8" s="56"/>
      <c r="AX8" s="56"/>
      <c r="AY8" s="56">
        <f>データ!S6</f>
        <v>242.15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3.39</v>
      </c>
      <c r="S10" s="56"/>
      <c r="T10" s="56"/>
      <c r="U10" s="56"/>
      <c r="V10" s="56"/>
      <c r="W10" s="56"/>
      <c r="X10" s="56"/>
      <c r="Y10" s="56"/>
      <c r="Z10" s="64">
        <f>データ!P6</f>
        <v>4100</v>
      </c>
      <c r="AA10" s="64"/>
      <c r="AB10" s="64"/>
      <c r="AC10" s="64"/>
      <c r="AD10" s="64"/>
      <c r="AE10" s="64"/>
      <c r="AF10" s="64"/>
      <c r="AG10" s="64"/>
      <c r="AH10" s="2"/>
      <c r="AI10" s="64">
        <f>データ!T6</f>
        <v>503</v>
      </c>
      <c r="AJ10" s="64"/>
      <c r="AK10" s="64"/>
      <c r="AL10" s="64"/>
      <c r="AM10" s="64"/>
      <c r="AN10" s="64"/>
      <c r="AO10" s="64"/>
      <c r="AP10" s="64"/>
      <c r="AQ10" s="56">
        <f>データ!U6</f>
        <v>4.41</v>
      </c>
      <c r="AR10" s="56"/>
      <c r="AS10" s="56"/>
      <c r="AT10" s="56"/>
      <c r="AU10" s="56"/>
      <c r="AV10" s="56"/>
      <c r="AW10" s="56"/>
      <c r="AX10" s="56"/>
      <c r="AY10" s="56">
        <f>データ!V6</f>
        <v>114.06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63011</v>
      </c>
      <c r="D6" s="31">
        <f t="shared" si="3"/>
        <v>47</v>
      </c>
      <c r="E6" s="31">
        <f t="shared" si="3"/>
        <v>1</v>
      </c>
      <c r="F6" s="31">
        <f t="shared" si="3"/>
        <v>0</v>
      </c>
      <c r="G6" s="31">
        <f t="shared" si="3"/>
        <v>0</v>
      </c>
      <c r="H6" s="31" t="str">
        <f t="shared" si="3"/>
        <v>山形県　山辺町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3.39</v>
      </c>
      <c r="P6" s="32">
        <f t="shared" si="3"/>
        <v>4100</v>
      </c>
      <c r="Q6" s="32">
        <f t="shared" si="3"/>
        <v>14880</v>
      </c>
      <c r="R6" s="32">
        <f t="shared" si="3"/>
        <v>61.45</v>
      </c>
      <c r="S6" s="32">
        <f t="shared" si="3"/>
        <v>242.15</v>
      </c>
      <c r="T6" s="32">
        <f t="shared" si="3"/>
        <v>503</v>
      </c>
      <c r="U6" s="32">
        <f t="shared" si="3"/>
        <v>4.41</v>
      </c>
      <c r="V6" s="32">
        <f t="shared" si="3"/>
        <v>114.06</v>
      </c>
      <c r="W6" s="33">
        <f>IF(W7="",NA(),W7)</f>
        <v>109.29</v>
      </c>
      <c r="X6" s="33">
        <f t="shared" ref="X6:AF6" si="4">IF(X7="",NA(),X7)</f>
        <v>103.81</v>
      </c>
      <c r="Y6" s="33">
        <f t="shared" si="4"/>
        <v>100.61</v>
      </c>
      <c r="Z6" s="33">
        <f t="shared" si="4"/>
        <v>130.58000000000001</v>
      </c>
      <c r="AA6" s="33">
        <f t="shared" si="4"/>
        <v>124.45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107.2</v>
      </c>
      <c r="BP6" s="33">
        <f t="shared" ref="BP6:BX6" si="8">IF(BP7="",NA(),BP7)</f>
        <v>98.07</v>
      </c>
      <c r="BQ6" s="33">
        <f t="shared" si="8"/>
        <v>61.99</v>
      </c>
      <c r="BR6" s="33">
        <f t="shared" si="8"/>
        <v>129.07</v>
      </c>
      <c r="BS6" s="33">
        <f t="shared" si="8"/>
        <v>124.26</v>
      </c>
      <c r="BT6" s="33">
        <f t="shared" si="8"/>
        <v>33.96</v>
      </c>
      <c r="BU6" s="33">
        <f t="shared" si="8"/>
        <v>33.299999999999997</v>
      </c>
      <c r="BV6" s="33">
        <f t="shared" si="8"/>
        <v>33.01</v>
      </c>
      <c r="BW6" s="33">
        <f t="shared" si="8"/>
        <v>32.39</v>
      </c>
      <c r="BX6" s="33">
        <f t="shared" si="8"/>
        <v>24.39</v>
      </c>
      <c r="BY6" s="32" t="str">
        <f>IF(BY7="","",IF(BY7="-","【-】","【"&amp;SUBSTITUTE(TEXT(BY7,"#,##0.00"),"-","△")&amp;"】"))</f>
        <v>【36.33】</v>
      </c>
      <c r="BZ6" s="33">
        <f>IF(BZ7="",NA(),BZ7)</f>
        <v>239.31</v>
      </c>
      <c r="CA6" s="33">
        <f t="shared" ref="CA6:CI6" si="9">IF(CA7="",NA(),CA7)</f>
        <v>271.81</v>
      </c>
      <c r="CB6" s="33">
        <f t="shared" si="9"/>
        <v>437.66</v>
      </c>
      <c r="CC6" s="33">
        <f t="shared" si="9"/>
        <v>209.37</v>
      </c>
      <c r="CD6" s="33">
        <f t="shared" si="9"/>
        <v>227.62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46.49</v>
      </c>
      <c r="CL6" s="33">
        <f t="shared" ref="CL6:CT6" si="10">IF(CL7="",NA(),CL7)</f>
        <v>54.19</v>
      </c>
      <c r="CM6" s="33">
        <f t="shared" si="10"/>
        <v>38.08</v>
      </c>
      <c r="CN6" s="33">
        <f t="shared" si="10"/>
        <v>35.65</v>
      </c>
      <c r="CO6" s="33">
        <f t="shared" si="10"/>
        <v>33.68</v>
      </c>
      <c r="CP6" s="33">
        <f t="shared" si="10"/>
        <v>51.56</v>
      </c>
      <c r="CQ6" s="33">
        <f t="shared" si="10"/>
        <v>50.66</v>
      </c>
      <c r="CR6" s="33">
        <f t="shared" si="10"/>
        <v>51.11</v>
      </c>
      <c r="CS6" s="33">
        <f t="shared" si="10"/>
        <v>50.49</v>
      </c>
      <c r="CT6" s="33">
        <f t="shared" si="10"/>
        <v>48.36</v>
      </c>
      <c r="CU6" s="32" t="str">
        <f>IF(CU7="","",IF(CU7="-","【-】","【"&amp;SUBSTITUTE(TEXT(CU7,"#,##0.00"),"-","△")&amp;"】"))</f>
        <v>【58.19】</v>
      </c>
      <c r="CV6" s="33">
        <f>IF(CV7="",NA(),CV7)</f>
        <v>45.42</v>
      </c>
      <c r="CW6" s="33">
        <f t="shared" ref="CW6:DE6" si="11">IF(CW7="",NA(),CW7)</f>
        <v>39.950000000000003</v>
      </c>
      <c r="CX6" s="33">
        <f t="shared" si="11"/>
        <v>54.21</v>
      </c>
      <c r="CY6" s="33">
        <f t="shared" si="11"/>
        <v>58.33</v>
      </c>
      <c r="CZ6" s="33">
        <f t="shared" si="11"/>
        <v>57.4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63011</v>
      </c>
      <c r="D7" s="35">
        <v>47</v>
      </c>
      <c r="E7" s="35">
        <v>1</v>
      </c>
      <c r="F7" s="35">
        <v>0</v>
      </c>
      <c r="G7" s="35">
        <v>0</v>
      </c>
      <c r="H7" s="35" t="s">
        <v>93</v>
      </c>
      <c r="I7" s="35" t="s">
        <v>94</v>
      </c>
      <c r="J7" s="35" t="s">
        <v>95</v>
      </c>
      <c r="K7" s="35" t="s">
        <v>96</v>
      </c>
      <c r="L7" s="35" t="s">
        <v>97</v>
      </c>
      <c r="M7" s="36" t="s">
        <v>98</v>
      </c>
      <c r="N7" s="36" t="s">
        <v>99</v>
      </c>
      <c r="O7" s="36">
        <v>3.39</v>
      </c>
      <c r="P7" s="36">
        <v>4100</v>
      </c>
      <c r="Q7" s="36">
        <v>14880</v>
      </c>
      <c r="R7" s="36">
        <v>61.45</v>
      </c>
      <c r="S7" s="36">
        <v>242.15</v>
      </c>
      <c r="T7" s="36">
        <v>503</v>
      </c>
      <c r="U7" s="36">
        <v>4.41</v>
      </c>
      <c r="V7" s="36">
        <v>114.06</v>
      </c>
      <c r="W7" s="36">
        <v>109.29</v>
      </c>
      <c r="X7" s="36">
        <v>103.81</v>
      </c>
      <c r="Y7" s="36">
        <v>100.61</v>
      </c>
      <c r="Z7" s="36">
        <v>130.58000000000001</v>
      </c>
      <c r="AA7" s="36">
        <v>124.45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107.2</v>
      </c>
      <c r="BP7" s="36">
        <v>98.07</v>
      </c>
      <c r="BQ7" s="36">
        <v>61.99</v>
      </c>
      <c r="BR7" s="36">
        <v>129.07</v>
      </c>
      <c r="BS7" s="36">
        <v>124.26</v>
      </c>
      <c r="BT7" s="36">
        <v>33.96</v>
      </c>
      <c r="BU7" s="36">
        <v>33.299999999999997</v>
      </c>
      <c r="BV7" s="36">
        <v>33.01</v>
      </c>
      <c r="BW7" s="36">
        <v>32.39</v>
      </c>
      <c r="BX7" s="36">
        <v>24.39</v>
      </c>
      <c r="BY7" s="36">
        <v>36.33</v>
      </c>
      <c r="BZ7" s="36">
        <v>239.31</v>
      </c>
      <c r="CA7" s="36">
        <v>271.81</v>
      </c>
      <c r="CB7" s="36">
        <v>437.66</v>
      </c>
      <c r="CC7" s="36">
        <v>209.37</v>
      </c>
      <c r="CD7" s="36">
        <v>227.62</v>
      </c>
      <c r="CE7" s="36">
        <v>512.74</v>
      </c>
      <c r="CF7" s="36">
        <v>526.57000000000005</v>
      </c>
      <c r="CG7" s="36">
        <v>523.08000000000004</v>
      </c>
      <c r="CH7" s="36">
        <v>530.83000000000004</v>
      </c>
      <c r="CI7" s="36">
        <v>734.18</v>
      </c>
      <c r="CJ7" s="36">
        <v>476.46</v>
      </c>
      <c r="CK7" s="36">
        <v>46.49</v>
      </c>
      <c r="CL7" s="36">
        <v>54.19</v>
      </c>
      <c r="CM7" s="36">
        <v>38.08</v>
      </c>
      <c r="CN7" s="36">
        <v>35.65</v>
      </c>
      <c r="CO7" s="36">
        <v>33.68</v>
      </c>
      <c r="CP7" s="36">
        <v>51.56</v>
      </c>
      <c r="CQ7" s="36">
        <v>50.66</v>
      </c>
      <c r="CR7" s="36">
        <v>51.11</v>
      </c>
      <c r="CS7" s="36">
        <v>50.49</v>
      </c>
      <c r="CT7" s="36">
        <v>48.36</v>
      </c>
      <c r="CU7" s="36">
        <v>58.19</v>
      </c>
      <c r="CV7" s="36">
        <v>45.42</v>
      </c>
      <c r="CW7" s="36">
        <v>39.950000000000003</v>
      </c>
      <c r="CX7" s="36">
        <v>54.21</v>
      </c>
      <c r="CY7" s="36">
        <v>58.33</v>
      </c>
      <c r="CZ7" s="36">
        <v>57.4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2016-02-17T23:37:27Z</cp:lastPrinted>
  <dcterms:created xsi:type="dcterms:W3CDTF">2016-01-18T05:00:12Z</dcterms:created>
  <dcterms:modified xsi:type="dcterms:W3CDTF">2016-02-18T04:01:18Z</dcterms:modified>
  <cp:category/>
</cp:coreProperties>
</file>