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Ｈ28.2.10　経営分析\"/>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<sst xmlns="http://schemas.openxmlformats.org/spreadsheetml/2006/main" count="217" uniqueCount="107">
  <si>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</si>
  <si>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</si>
  <si>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</si>
  <si>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</si>
  <si>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</si>
  <si>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</si>
  <si>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</si>
  <si>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</si>
  <si>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</si>
  <si>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</si>
  <si>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</si>
  <si>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</si>
  <si>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</si>
  <si>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</si>
  <si>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</si>
  <si>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</si>
  <si>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</si>
  <si>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</si>
  <si>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</si>
  <si>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</si>
  <si>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</si>
  <si>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</si>
  <si>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</si>
  <si>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</si>
  <si>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</si>
  <si>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</si>
  <si>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</si>
  <si>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</si>
  <si>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</si>
  <si>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</si>
  <si>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</si>
  <si>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</si>
  <si>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</si>
  <si>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</si>
  <si>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</si>
  <si>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</si>
  <si>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</si>
  <si>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</si>
  <si>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</si>
  <si>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</si>
  <si>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</si>
  <si>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</si>
  <si>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</si>
  <si>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</si>
  <si>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</si>
  <si>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</si>
  <si>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</si>
  <si>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</si>
  <si>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</si>
  <si>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</si>
  <si>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</si>
  <si>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</si>
  <si>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</si>
  <si>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</si>
  <si>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</si>
  <si>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</si>
  <si>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</si>
  <si>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</si>
  <si>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</si>
  <si>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</si>
  <si>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</si>
  <si>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</si>
  <si>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</si>
  <si>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</si>
  <si>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</si>
  <si>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</si>
  <si>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</si>
  <si>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</si>
  <si>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</si>
  <si>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</si>
  <si>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</si>
  <si>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</si>
  <si>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</si>
  <si>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</si>
  <si>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</si>
  <si>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</si>
  <si>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</si>
  <si>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</si>
  <si>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</si>
  <si>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</si>
  <si>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</si>
  <si>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</si>
  <si>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</si>
  <si>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</si>
  <si>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</si>
  <si>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</si>
  <si>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</si>
  <si>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</si>
  <si>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</si>
  <si>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</si>
  <si>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</si>
  <si>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</si>
  <si>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</si>
  <si>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河北町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</si>
  <si>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</si>
  <si>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</si>
  <si>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</si>
  <si>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</si>
  <si>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</si>
  <si>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</si>
  <si>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</si>
  <si>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</si>
  <si>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</si>
  <si>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</si>
  <si>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営の健全性についてみると、経営状況については「①経常収支比率」が各年度とも100％以上で且つ「②累積欠損金」も0％で黒字を維持している。また、財政面からみると、「③流動比率」も100％を超えており１年以内に支払うべき債務に対して支払うことができる現金等が確保されている。類似団体との比較では、「①経常収支比率」に関しては同程度であるが、「③流動比率」や「④企業債残高対給水収益比率」に関しては比較的良好な数値となっており、資金面では類似団体と比較してやや良好とみている。しかし、「⑤料金回収率」として給水に係る費用がどの程度給水収益でまかなわれているかをみると右肩下がりであり、給水に係る費用を給水収益でまかなっている比率が下がってきている。また、「⑥給水原価」において有収水量１㎥あたりどれだけの経費がかかっているかの指標をみると、その数値は上昇している。よって、年々給水収益が減少しており、経常収益が減少する傾向にあることがわかる。今後、治部橋水源地完成により減価償却費の増加が見込まれることから、他の経常費用の見直しを行いつつ、さらに漏水調査等により漏水管路の修繕に努め「⑧有収率」90％台へ回復させることにより、給水収益等の経常利益の確保を図り改善に努めていく。また、有収率の改善等により「⑥給水原価」の上昇も抑えていくものとする。それにより「⑤料金回収率」も100％以上を確保していきたい。              
</t>
    <phoneticPr fontId="4"/>
  </si>
  <si>
    <t>「②管路経年化率」が上昇しており、管路更新も喫緊の課題である。管路の建設改良費については、これまで同様、企業債の新規発行は行わず、新たな採択条件のもと、補助事業により更新に係る財源を把握しながら耐震化も含めた老朽管更新を行っていくものとする。</t>
    <phoneticPr fontId="4"/>
  </si>
  <si>
    <t>全国的な人口減少を受けての有収水量の減少に伴い、事業の財源である給水収益が減少傾向である点を踏まえると、老朽管路の更新においては、今後アセットマネジメントをして資産の状況を把握し、且つ経営の分析なども行いながら進めていく必要がある。また、老朽管路の更新への投資に関しては維持管理の面が強く給水収益によって償還や返済の原資を得ることが難しいことから企業債の新規発行によらず補助事業なども利用しながら行っていく。収益の改善のための有収率の向上による給水収益の確保や費用の縮減などによって健全財政を維持しながら、重要なライフラインとして安定した給水が継続できるよう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</si>
</sst>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0.6</c:v>
                </c:pt>
                <c:pt idx="2">
                  <c:v>0.69</c:v>
                </c:pt>
                <c:pt idx="3">
                  <c:v>0.82</c:v>
                </c:pt>
                <c:pt idx="4">
                  <c:v>1</c:v>
                </c:pt>
              </c:numCache>
            </c:numRef>
          </c:val>
        </c:ser>
        <c:dLbls>
          <c:showLegendKey val="0"/>
          <c:showVal val="0"/>
          <c:showCatName val="0"/>
          <c:showSerName val="0"/>
          <c:showPercent val="0"/>
          <c:showBubbleSize val="0"/>
        </c:dLbls>
        <c:gapWidth val="150"/>
        <c:axId val="203676728"/>
        <c:axId val="2036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203676728"/>
        <c:axId val="203677120"/>
      </c:lineChart>
      <c:dateAx>
        <c:axId val="203676728"/>
        <c:scaling>
          <c:orientation val="minMax"/>
        </c:scaling>
        <c:delete val="1"/>
        <c:axPos val="b"/>
        <c:numFmt formatCode="ge" sourceLinked="1"/>
        <c:majorTickMark val="none"/>
        <c:minorTickMark val="none"/>
        <c:tickLblPos val="none"/>
        <c:crossAx val="203677120"/>
        <c:crosses val="autoZero"/>
        <c:auto val="1"/>
        <c:lblOffset val="100"/>
        <c:baseTimeUnit val="years"/>
      </c:dateAx>
      <c:valAx>
        <c:axId val="2036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7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53.65</c:v>
                </c:pt>
                <c:pt idx="1">
                  <c:v>52.58</c:v>
                </c:pt>
                <c:pt idx="2">
                  <c:v>52.87</c:v>
                </c:pt>
                <c:pt idx="3">
                  <c:v>53.3</c:v>
                </c:pt>
                <c:pt idx="4">
                  <c:v>50.24</c:v>
                </c:pt>
              </c:numCache>
            </c:numRef>
          </c:val>
        </c:ser>
        <c:dLbls>
          <c:showLegendKey val="0"/>
          <c:showVal val="0"/>
          <c:showCatName val="0"/>
          <c:showSerName val="0"/>
          <c:showPercent val="0"/>
          <c:showBubbleSize val="0"/>
        </c:dLbls>
        <c:gapWidth val="150"/>
        <c:axId val="205485136"/>
        <c:axId val="20548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05485136"/>
        <c:axId val="205485528"/>
      </c:lineChart>
      <c:dateAx>
        <c:axId val="205485136"/>
        <c:scaling>
          <c:orientation val="minMax"/>
        </c:scaling>
        <c:delete val="1"/>
        <c:axPos val="b"/>
        <c:numFmt formatCode="ge" sourceLinked="1"/>
        <c:majorTickMark val="none"/>
        <c:minorTickMark val="none"/>
        <c:tickLblPos val="none"/>
        <c:crossAx val="205485528"/>
        <c:crosses val="autoZero"/>
        <c:auto val="1"/>
        <c:lblOffset val="100"/>
        <c:baseTimeUnit val="years"/>
      </c:dateAx>
      <c:valAx>
        <c:axId val="20548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8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92.32</c:v>
                </c:pt>
                <c:pt idx="1">
                  <c:v>90.91</c:v>
                </c:pt>
                <c:pt idx="2">
                  <c:v>90.38</c:v>
                </c:pt>
                <c:pt idx="3">
                  <c:v>87.78</c:v>
                </c:pt>
                <c:pt idx="4">
                  <c:v>88.78</c:v>
                </c:pt>
              </c:numCache>
            </c:numRef>
          </c:val>
        </c:ser>
        <c:dLbls>
          <c:showLegendKey val="0"/>
          <c:showVal val="0"/>
          <c:showCatName val="0"/>
          <c:showSerName val="0"/>
          <c:showPercent val="0"/>
          <c:showBubbleSize val="0"/>
        </c:dLbls>
        <c:gapWidth val="150"/>
        <c:axId val="205486704"/>
        <c:axId val="20548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05486704"/>
        <c:axId val="205487096"/>
      </c:lineChart>
      <c:dateAx>
        <c:axId val="205486704"/>
        <c:scaling>
          <c:orientation val="minMax"/>
        </c:scaling>
        <c:delete val="1"/>
        <c:axPos val="b"/>
        <c:numFmt formatCode="ge" sourceLinked="1"/>
        <c:majorTickMark val="none"/>
        <c:minorTickMark val="none"/>
        <c:tickLblPos val="none"/>
        <c:crossAx val="205487096"/>
        <c:crosses val="autoZero"/>
        <c:auto val="1"/>
        <c:lblOffset val="100"/>
        <c:baseTimeUnit val="years"/>
      </c:dateAx>
      <c:valAx>
        <c:axId val="20548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8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116.79</c:v>
                </c:pt>
                <c:pt idx="1">
                  <c:v>115.83</c:v>
                </c:pt>
                <c:pt idx="2">
                  <c:v>110.4</c:v>
                </c:pt>
                <c:pt idx="3">
                  <c:v>103.4</c:v>
                </c:pt>
                <c:pt idx="4">
                  <c:v>109.65</c:v>
                </c:pt>
              </c:numCache>
            </c:numRef>
          </c:val>
        </c:ser>
        <c:dLbls>
          <c:showLegendKey val="0"/>
          <c:showVal val="0"/>
          <c:showCatName val="0"/>
          <c:showSerName val="0"/>
          <c:showPercent val="0"/>
          <c:showBubbleSize val="0"/>
        </c:dLbls>
        <c:gapWidth val="150"/>
        <c:axId val="203678296"/>
        <c:axId val="2036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203678296"/>
        <c:axId val="203678688"/>
      </c:lineChart>
      <c:dateAx>
        <c:axId val="203678296"/>
        <c:scaling>
          <c:orientation val="minMax"/>
        </c:scaling>
        <c:delete val="1"/>
        <c:axPos val="b"/>
        <c:numFmt formatCode="ge" sourceLinked="1"/>
        <c:majorTickMark val="none"/>
        <c:minorTickMark val="none"/>
        <c:tickLblPos val="none"/>
        <c:crossAx val="203678688"/>
        <c:crosses val="autoZero"/>
        <c:auto val="1"/>
        <c:lblOffset val="100"/>
        <c:baseTimeUnit val="years"/>
      </c:dateAx>
      <c:valAx>
        <c:axId val="20367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67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38.46</c:v>
                </c:pt>
                <c:pt idx="1">
                  <c:v>40.17</c:v>
                </c:pt>
                <c:pt idx="2">
                  <c:v>41.29</c:v>
                </c:pt>
                <c:pt idx="3">
                  <c:v>42.78</c:v>
                </c:pt>
                <c:pt idx="4">
                  <c:v>43.92</c:v>
                </c:pt>
              </c:numCache>
            </c:numRef>
          </c:val>
        </c:ser>
        <c:dLbls>
          <c:showLegendKey val="0"/>
          <c:showVal val="0"/>
          <c:showCatName val="0"/>
          <c:showSerName val="0"/>
          <c:showPercent val="0"/>
          <c:showBubbleSize val="0"/>
        </c:dLbls>
        <c:gapWidth val="150"/>
        <c:axId val="205252456"/>
        <c:axId val="20525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05252456"/>
        <c:axId val="205252848"/>
      </c:lineChart>
      <c:dateAx>
        <c:axId val="205252456"/>
        <c:scaling>
          <c:orientation val="minMax"/>
        </c:scaling>
        <c:delete val="1"/>
        <c:axPos val="b"/>
        <c:numFmt formatCode="ge" sourceLinked="1"/>
        <c:majorTickMark val="none"/>
        <c:minorTickMark val="none"/>
        <c:tickLblPos val="none"/>
        <c:crossAx val="205252848"/>
        <c:crosses val="autoZero"/>
        <c:auto val="1"/>
        <c:lblOffset val="100"/>
        <c:baseTimeUnit val="years"/>
      </c:dateAx>
      <c:valAx>
        <c:axId val="20525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5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7.19</c:v>
                </c:pt>
                <c:pt idx="1">
                  <c:v>7.13</c:v>
                </c:pt>
                <c:pt idx="2">
                  <c:v>8.06</c:v>
                </c:pt>
                <c:pt idx="3">
                  <c:v>12.62</c:v>
                </c:pt>
                <c:pt idx="4">
                  <c:v>12.88</c:v>
                </c:pt>
              </c:numCache>
            </c:numRef>
          </c:val>
        </c:ser>
        <c:dLbls>
          <c:showLegendKey val="0"/>
          <c:showVal val="0"/>
          <c:showCatName val="0"/>
          <c:showSerName val="0"/>
          <c:showPercent val="0"/>
          <c:showBubbleSize val="0"/>
        </c:dLbls>
        <c:gapWidth val="150"/>
        <c:axId val="205254024"/>
        <c:axId val="20525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05254024"/>
        <c:axId val="205254416"/>
      </c:lineChart>
      <c:dateAx>
        <c:axId val="205254024"/>
        <c:scaling>
          <c:orientation val="minMax"/>
        </c:scaling>
        <c:delete val="1"/>
        <c:axPos val="b"/>
        <c:numFmt formatCode="ge" sourceLinked="1"/>
        <c:majorTickMark val="none"/>
        <c:minorTickMark val="none"/>
        <c:tickLblPos val="none"/>
        <c:crossAx val="205254416"/>
        <c:crosses val="autoZero"/>
        <c:auto val="1"/>
        <c:lblOffset val="100"/>
        <c:baseTimeUnit val="years"/>
      </c:dateAx>
      <c:valAx>
        <c:axId val="20525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5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147672"/>
        <c:axId val="2051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05147672"/>
        <c:axId val="205148064"/>
      </c:lineChart>
      <c:dateAx>
        <c:axId val="205147672"/>
        <c:scaling>
          <c:orientation val="minMax"/>
        </c:scaling>
        <c:delete val="1"/>
        <c:axPos val="b"/>
        <c:numFmt formatCode="ge" sourceLinked="1"/>
        <c:majorTickMark val="none"/>
        <c:minorTickMark val="none"/>
        <c:tickLblPos val="none"/>
        <c:crossAx val="205148064"/>
        <c:crosses val="autoZero"/>
        <c:auto val="1"/>
        <c:lblOffset val="100"/>
        <c:baseTimeUnit val="years"/>
      </c:dateAx>
      <c:valAx>
        <c:axId val="20514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4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2209.61</c:v>
                </c:pt>
                <c:pt idx="1">
                  <c:v>2097.16</c:v>
                </c:pt>
                <c:pt idx="2">
                  <c:v>2057.1799999999998</c:v>
                </c:pt>
                <c:pt idx="3">
                  <c:v>1662.76</c:v>
                </c:pt>
                <c:pt idx="4">
                  <c:v>1054.78</c:v>
                </c:pt>
              </c:numCache>
            </c:numRef>
          </c:val>
        </c:ser>
        <c:dLbls>
          <c:showLegendKey val="0"/>
          <c:showVal val="0"/>
          <c:showCatName val="0"/>
          <c:showSerName val="0"/>
          <c:showPercent val="0"/>
          <c:showBubbleSize val="0"/>
        </c:dLbls>
        <c:gapWidth val="150"/>
        <c:axId val="205147280"/>
        <c:axId val="20514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05147280"/>
        <c:axId val="205146888"/>
      </c:lineChart>
      <c:dateAx>
        <c:axId val="205147280"/>
        <c:scaling>
          <c:orientation val="minMax"/>
        </c:scaling>
        <c:delete val="1"/>
        <c:axPos val="b"/>
        <c:numFmt formatCode="ge" sourceLinked="1"/>
        <c:majorTickMark val="none"/>
        <c:minorTickMark val="none"/>
        <c:tickLblPos val="none"/>
        <c:crossAx val="205146888"/>
        <c:crosses val="autoZero"/>
        <c:auto val="1"/>
        <c:lblOffset val="100"/>
        <c:baseTimeUnit val="years"/>
      </c:dateAx>
      <c:valAx>
        <c:axId val="205146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4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224.41</c:v>
                </c:pt>
                <c:pt idx="1">
                  <c:v>220.79</c:v>
                </c:pt>
                <c:pt idx="2">
                  <c:v>211.46</c:v>
                </c:pt>
                <c:pt idx="3">
                  <c:v>205.09</c:v>
                </c:pt>
                <c:pt idx="4">
                  <c:v>202.9</c:v>
                </c:pt>
              </c:numCache>
            </c:numRef>
          </c:val>
        </c:ser>
        <c:dLbls>
          <c:showLegendKey val="0"/>
          <c:showVal val="0"/>
          <c:showCatName val="0"/>
          <c:showSerName val="0"/>
          <c:showPercent val="0"/>
          <c:showBubbleSize val="0"/>
        </c:dLbls>
        <c:gapWidth val="150"/>
        <c:axId val="205145712"/>
        <c:axId val="20514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05145712"/>
        <c:axId val="205149240"/>
      </c:lineChart>
      <c:dateAx>
        <c:axId val="205145712"/>
        <c:scaling>
          <c:orientation val="minMax"/>
        </c:scaling>
        <c:delete val="1"/>
        <c:axPos val="b"/>
        <c:numFmt formatCode="ge" sourceLinked="1"/>
        <c:majorTickMark val="none"/>
        <c:minorTickMark val="none"/>
        <c:tickLblPos val="none"/>
        <c:crossAx val="205149240"/>
        <c:crosses val="autoZero"/>
        <c:auto val="1"/>
        <c:lblOffset val="100"/>
        <c:baseTimeUnit val="years"/>
      </c:dateAx>
      <c:valAx>
        <c:axId val="205149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4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112.55</c:v>
                </c:pt>
                <c:pt idx="1">
                  <c:v>110.7</c:v>
                </c:pt>
                <c:pt idx="2">
                  <c:v>105.19</c:v>
                </c:pt>
                <c:pt idx="3">
                  <c:v>95.95</c:v>
                </c:pt>
                <c:pt idx="4">
                  <c:v>104.77</c:v>
                </c:pt>
              </c:numCache>
            </c:numRef>
          </c:val>
        </c:ser>
        <c:dLbls>
          <c:showLegendKey val="0"/>
          <c:showVal val="0"/>
          <c:showCatName val="0"/>
          <c:showSerName val="0"/>
          <c:showPercent val="0"/>
          <c:showBubbleSize val="0"/>
        </c:dLbls>
        <c:gapWidth val="150"/>
        <c:axId val="205307688"/>
        <c:axId val="20530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05307688"/>
        <c:axId val="205308080"/>
      </c:lineChart>
      <c:dateAx>
        <c:axId val="205307688"/>
        <c:scaling>
          <c:orientation val="minMax"/>
        </c:scaling>
        <c:delete val="1"/>
        <c:axPos val="b"/>
        <c:numFmt formatCode="ge" sourceLinked="1"/>
        <c:majorTickMark val="none"/>
        <c:minorTickMark val="none"/>
        <c:tickLblPos val="none"/>
        <c:crossAx val="205308080"/>
        <c:crosses val="autoZero"/>
        <c:auto val="1"/>
        <c:lblOffset val="100"/>
        <c:baseTimeUnit val="years"/>
      </c:dateAx>
      <c:valAx>
        <c:axId val="20530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0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178.39</c:v>
                </c:pt>
                <c:pt idx="1">
                  <c:v>182.33</c:v>
                </c:pt>
                <c:pt idx="2">
                  <c:v>191.79</c:v>
                </c:pt>
                <c:pt idx="3">
                  <c:v>210.81</c:v>
                </c:pt>
                <c:pt idx="4">
                  <c:v>194.35</c:v>
                </c:pt>
              </c:numCache>
            </c:numRef>
          </c:val>
        </c:ser>
        <c:dLbls>
          <c:showLegendKey val="0"/>
          <c:showVal val="0"/>
          <c:showCatName val="0"/>
          <c:showSerName val="0"/>
          <c:showPercent val="0"/>
          <c:showBubbleSize val="0"/>
        </c:dLbls>
        <c:gapWidth val="150"/>
        <c:axId val="205309256"/>
        <c:axId val="20530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05309256"/>
        <c:axId val="205309648"/>
      </c:lineChart>
      <c:dateAx>
        <c:axId val="205309256"/>
        <c:scaling>
          <c:orientation val="minMax"/>
        </c:scaling>
        <c:delete val="1"/>
        <c:axPos val="b"/>
        <c:numFmt formatCode="ge" sourceLinked="1"/>
        <c:majorTickMark val="none"/>
        <c:minorTickMark val="none"/>
        <c:tickLblPos val="none"/>
        <c:crossAx val="205309648"/>
        <c:crosses val="autoZero"/>
        <c:auto val="1"/>
        <c:lblOffset val="100"/>
        <c:baseTimeUnit val="years"/>
      </c:dateAx>
      <c:valAx>
        <c:axId val="20530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0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37" zoomScaleNormal="100" workbookViewId="0">
      <selection activeCell="BG90" sqref="BG9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　河北町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19618</v>
      </c>
      <c r="AJ8" s="75"/>
      <c r="AK8" s="75"/>
      <c r="AL8" s="75"/>
      <c r="AM8" s="75"/>
      <c r="AN8" s="75"/>
      <c r="AO8" s="75"/>
      <c r="AP8" s="76"/>
      <c r="AQ8" s="57">
        <f>データ!R6</f>
        <v>52.45</v>
      </c>
      <c r="AR8" s="57"/>
      <c r="AS8" s="57"/>
      <c r="AT8" s="57"/>
      <c r="AU8" s="57"/>
      <c r="AV8" s="57"/>
      <c r="AW8" s="57"/>
      <c r="AX8" s="57"/>
      <c r="AY8" s="57">
        <f>データ!S6</f>
        <v>374.03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76.19</v>
      </c>
      <c r="K10" s="57"/>
      <c r="L10" s="57"/>
      <c r="M10" s="57"/>
      <c r="N10" s="57"/>
      <c r="O10" s="57"/>
      <c r="P10" s="57"/>
      <c r="Q10" s="57"/>
      <c r="R10" s="57">
        <f>データ!O6</f>
        <v>99.73</v>
      </c>
      <c r="S10" s="57"/>
      <c r="T10" s="57"/>
      <c r="U10" s="57"/>
      <c r="V10" s="57"/>
      <c r="W10" s="57"/>
      <c r="X10" s="57"/>
      <c r="Y10" s="57"/>
      <c r="Z10" s="65">
        <f>データ!P6</f>
        <v>3715</v>
      </c>
      <c r="AA10" s="65"/>
      <c r="AB10" s="65"/>
      <c r="AC10" s="65"/>
      <c r="AD10" s="65"/>
      <c r="AE10" s="65"/>
      <c r="AF10" s="65"/>
      <c r="AG10" s="65"/>
      <c r="AH10" s="2"/>
      <c r="AI10" s="65">
        <f>データ!T6</f>
        <v>19523</v>
      </c>
      <c r="AJ10" s="65"/>
      <c r="AK10" s="65"/>
      <c r="AL10" s="65"/>
      <c r="AM10" s="65"/>
      <c r="AN10" s="65"/>
      <c r="AO10" s="65"/>
      <c r="AP10" s="65"/>
      <c r="AQ10" s="57">
        <f>データ!U6</f>
        <v>52.45</v>
      </c>
      <c r="AR10" s="57"/>
      <c r="AS10" s="57"/>
      <c r="AT10" s="57"/>
      <c r="AU10" s="57"/>
      <c r="AV10" s="57"/>
      <c r="AW10" s="57"/>
      <c r="AX10" s="57"/>
      <c r="AY10" s="57">
        <f>データ!V6</f>
        <v>372.22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63215</v>
      </c>
      <c r="D6" s="31">
        <f t="shared" si="3"/>
        <v>46</v>
      </c>
      <c r="E6" s="31">
        <f t="shared" si="3"/>
        <v>1</v>
      </c>
      <c r="F6" s="31">
        <f t="shared" si="3"/>
        <v>0</v>
      </c>
      <c r="G6" s="31">
        <f t="shared" si="3"/>
        <v>1</v>
      </c>
      <c r="H6" s="31" t="str">
        <f t="shared" si="3"/>
        <v>山形県　河北町</v>
      </c>
      <c r="I6" s="31" t="str">
        <f t="shared" si="3"/>
        <v>法適用</v>
      </c>
      <c r="J6" s="31" t="str">
        <f t="shared" si="3"/>
        <v>水道事業</v>
      </c>
      <c r="K6" s="31" t="str">
        <f t="shared" si="3"/>
        <v>末端給水事業</v>
      </c>
      <c r="L6" s="31" t="str">
        <f t="shared" si="3"/>
        <v>A6</v>
      </c>
      <c r="M6" s="32" t="str">
        <f t="shared" si="3"/>
        <v>-</v>
      </c>
      <c r="N6" s="32">
        <f t="shared" si="3"/>
        <v>76.19</v>
      </c>
      <c r="O6" s="32">
        <f t="shared" si="3"/>
        <v>99.73</v>
      </c>
      <c r="P6" s="32">
        <f t="shared" si="3"/>
        <v>3715</v>
      </c>
      <c r="Q6" s="32">
        <f t="shared" si="3"/>
        <v>19618</v>
      </c>
      <c r="R6" s="32">
        <f t="shared" si="3"/>
        <v>52.45</v>
      </c>
      <c r="S6" s="32">
        <f t="shared" si="3"/>
        <v>374.03</v>
      </c>
      <c r="T6" s="32">
        <f t="shared" si="3"/>
        <v>19523</v>
      </c>
      <c r="U6" s="32">
        <f t="shared" si="3"/>
        <v>52.45</v>
      </c>
      <c r="V6" s="32">
        <f t="shared" si="3"/>
        <v>372.22</v>
      </c>
      <c r="W6" s="33">
        <f>IF(W7="",NA(),W7)</f>
        <v>116.79</v>
      </c>
      <c r="X6" s="33">
        <f t="shared" ref="X6:AF6" si="4">IF(X7="",NA(),X7)</f>
        <v>115.83</v>
      </c>
      <c r="Y6" s="33">
        <f t="shared" si="4"/>
        <v>110.4</v>
      </c>
      <c r="Z6" s="33">
        <f t="shared" si="4"/>
        <v>103.4</v>
      </c>
      <c r="AA6" s="33">
        <f t="shared" si="4"/>
        <v>109.65</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2209.61</v>
      </c>
      <c r="AT6" s="33">
        <f t="shared" ref="AT6:BB6" si="6">IF(AT7="",NA(),AT7)</f>
        <v>2097.16</v>
      </c>
      <c r="AU6" s="33">
        <f t="shared" si="6"/>
        <v>2057.1799999999998</v>
      </c>
      <c r="AV6" s="33">
        <f t="shared" si="6"/>
        <v>1662.76</v>
      </c>
      <c r="AW6" s="33">
        <f t="shared" si="6"/>
        <v>1054.78</v>
      </c>
      <c r="AX6" s="33">
        <f t="shared" si="6"/>
        <v>969.16</v>
      </c>
      <c r="AY6" s="33">
        <f t="shared" si="6"/>
        <v>995.5</v>
      </c>
      <c r="AZ6" s="33">
        <f t="shared" si="6"/>
        <v>915.5</v>
      </c>
      <c r="BA6" s="33">
        <f t="shared" si="6"/>
        <v>963.24</v>
      </c>
      <c r="BB6" s="33">
        <f t="shared" si="6"/>
        <v>381.53</v>
      </c>
      <c r="BC6" s="32" t="str">
        <f>IF(BC7="","",IF(BC7="-","【-】","【"&amp;SUBSTITUTE(TEXT(BC7,"#,##0.00"),"-","△")&amp;"】"))</f>
        <v>【264.16】</v>
      </c>
      <c r="BD6" s="33">
        <f>IF(BD7="",NA(),BD7)</f>
        <v>224.41</v>
      </c>
      <c r="BE6" s="33">
        <f t="shared" ref="BE6:BM6" si="7">IF(BE7="",NA(),BE7)</f>
        <v>220.79</v>
      </c>
      <c r="BF6" s="33">
        <f t="shared" si="7"/>
        <v>211.46</v>
      </c>
      <c r="BG6" s="33">
        <f t="shared" si="7"/>
        <v>205.09</v>
      </c>
      <c r="BH6" s="33">
        <f t="shared" si="7"/>
        <v>202.9</v>
      </c>
      <c r="BI6" s="33">
        <f t="shared" si="7"/>
        <v>421.66</v>
      </c>
      <c r="BJ6" s="33">
        <f t="shared" si="7"/>
        <v>414.59</v>
      </c>
      <c r="BK6" s="33">
        <f t="shared" si="7"/>
        <v>404.78</v>
      </c>
      <c r="BL6" s="33">
        <f t="shared" si="7"/>
        <v>400.38</v>
      </c>
      <c r="BM6" s="33">
        <f t="shared" si="7"/>
        <v>393.27</v>
      </c>
      <c r="BN6" s="32" t="str">
        <f>IF(BN7="","",IF(BN7="-","【-】","【"&amp;SUBSTITUTE(TEXT(BN7,"#,##0.00"),"-","△")&amp;"】"))</f>
        <v>【283.72】</v>
      </c>
      <c r="BO6" s="33">
        <f>IF(BO7="",NA(),BO7)</f>
        <v>112.55</v>
      </c>
      <c r="BP6" s="33">
        <f t="shared" ref="BP6:BX6" si="8">IF(BP7="",NA(),BP7)</f>
        <v>110.7</v>
      </c>
      <c r="BQ6" s="33">
        <f t="shared" si="8"/>
        <v>105.19</v>
      </c>
      <c r="BR6" s="33">
        <f t="shared" si="8"/>
        <v>95.95</v>
      </c>
      <c r="BS6" s="33">
        <f t="shared" si="8"/>
        <v>104.77</v>
      </c>
      <c r="BT6" s="33">
        <f t="shared" si="8"/>
        <v>99.51</v>
      </c>
      <c r="BU6" s="33">
        <f t="shared" si="8"/>
        <v>97.71</v>
      </c>
      <c r="BV6" s="33">
        <f t="shared" si="8"/>
        <v>98.07</v>
      </c>
      <c r="BW6" s="33">
        <f t="shared" si="8"/>
        <v>96.56</v>
      </c>
      <c r="BX6" s="33">
        <f t="shared" si="8"/>
        <v>100.47</v>
      </c>
      <c r="BY6" s="32" t="str">
        <f>IF(BY7="","",IF(BY7="-","【-】","【"&amp;SUBSTITUTE(TEXT(BY7,"#,##0.00"),"-","△")&amp;"】"))</f>
        <v>【104.60】</v>
      </c>
      <c r="BZ6" s="33">
        <f>IF(BZ7="",NA(),BZ7)</f>
        <v>178.39</v>
      </c>
      <c r="CA6" s="33">
        <f t="shared" ref="CA6:CI6" si="9">IF(CA7="",NA(),CA7)</f>
        <v>182.33</v>
      </c>
      <c r="CB6" s="33">
        <f t="shared" si="9"/>
        <v>191.79</v>
      </c>
      <c r="CC6" s="33">
        <f t="shared" si="9"/>
        <v>210.81</v>
      </c>
      <c r="CD6" s="33">
        <f t="shared" si="9"/>
        <v>194.35</v>
      </c>
      <c r="CE6" s="33">
        <f t="shared" si="9"/>
        <v>171.34</v>
      </c>
      <c r="CF6" s="33">
        <f t="shared" si="9"/>
        <v>173.56</v>
      </c>
      <c r="CG6" s="33">
        <f t="shared" si="9"/>
        <v>172.26</v>
      </c>
      <c r="CH6" s="33">
        <f t="shared" si="9"/>
        <v>177.14</v>
      </c>
      <c r="CI6" s="33">
        <f t="shared" si="9"/>
        <v>169.82</v>
      </c>
      <c r="CJ6" s="32" t="str">
        <f>IF(CJ7="","",IF(CJ7="-","【-】","【"&amp;SUBSTITUTE(TEXT(CJ7,"#,##0.00"),"-","△")&amp;"】"))</f>
        <v>【164.21】</v>
      </c>
      <c r="CK6" s="33">
        <f>IF(CK7="",NA(),CK7)</f>
        <v>53.65</v>
      </c>
      <c r="CL6" s="33">
        <f t="shared" ref="CL6:CT6" si="10">IF(CL7="",NA(),CL7)</f>
        <v>52.58</v>
      </c>
      <c r="CM6" s="33">
        <f t="shared" si="10"/>
        <v>52.87</v>
      </c>
      <c r="CN6" s="33">
        <f t="shared" si="10"/>
        <v>53.3</v>
      </c>
      <c r="CO6" s="33">
        <f t="shared" si="10"/>
        <v>50.24</v>
      </c>
      <c r="CP6" s="33">
        <f t="shared" si="10"/>
        <v>56.8</v>
      </c>
      <c r="CQ6" s="33">
        <f t="shared" si="10"/>
        <v>55.84</v>
      </c>
      <c r="CR6" s="33">
        <f t="shared" si="10"/>
        <v>55.68</v>
      </c>
      <c r="CS6" s="33">
        <f t="shared" si="10"/>
        <v>55.64</v>
      </c>
      <c r="CT6" s="33">
        <f t="shared" si="10"/>
        <v>55.13</v>
      </c>
      <c r="CU6" s="32" t="str">
        <f>IF(CU7="","",IF(CU7="-","【-】","【"&amp;SUBSTITUTE(TEXT(CU7,"#,##0.00"),"-","△")&amp;"】"))</f>
        <v>【59.80】</v>
      </c>
      <c r="CV6" s="33">
        <f>IF(CV7="",NA(),CV7)</f>
        <v>92.32</v>
      </c>
      <c r="CW6" s="33">
        <f t="shared" ref="CW6:DE6" si="11">IF(CW7="",NA(),CW7)</f>
        <v>90.91</v>
      </c>
      <c r="CX6" s="33">
        <f t="shared" si="11"/>
        <v>90.38</v>
      </c>
      <c r="CY6" s="33">
        <f t="shared" si="11"/>
        <v>87.78</v>
      </c>
      <c r="CZ6" s="33">
        <f t="shared" si="11"/>
        <v>88.78</v>
      </c>
      <c r="DA6" s="33">
        <f t="shared" si="11"/>
        <v>83.67</v>
      </c>
      <c r="DB6" s="33">
        <f t="shared" si="11"/>
        <v>83.11</v>
      </c>
      <c r="DC6" s="33">
        <f t="shared" si="11"/>
        <v>83.18</v>
      </c>
      <c r="DD6" s="33">
        <f t="shared" si="11"/>
        <v>83.09</v>
      </c>
      <c r="DE6" s="33">
        <f t="shared" si="11"/>
        <v>83</v>
      </c>
      <c r="DF6" s="32" t="str">
        <f>IF(DF7="","",IF(DF7="-","【-】","【"&amp;SUBSTITUTE(TEXT(DF7,"#,##0.00"),"-","△")&amp;"】"))</f>
        <v>【89.78】</v>
      </c>
      <c r="DG6" s="33">
        <f>IF(DG7="",NA(),DG7)</f>
        <v>38.46</v>
      </c>
      <c r="DH6" s="33">
        <f t="shared" ref="DH6:DP6" si="12">IF(DH7="",NA(),DH7)</f>
        <v>40.17</v>
      </c>
      <c r="DI6" s="33">
        <f t="shared" si="12"/>
        <v>41.29</v>
      </c>
      <c r="DJ6" s="33">
        <f t="shared" si="12"/>
        <v>42.78</v>
      </c>
      <c r="DK6" s="33">
        <f t="shared" si="12"/>
        <v>43.92</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7.19</v>
      </c>
      <c r="DS6" s="33">
        <f t="shared" ref="DS6:EA6" si="13">IF(DS7="",NA(),DS7)</f>
        <v>7.13</v>
      </c>
      <c r="DT6" s="33">
        <f t="shared" si="13"/>
        <v>8.06</v>
      </c>
      <c r="DU6" s="33">
        <f t="shared" si="13"/>
        <v>12.62</v>
      </c>
      <c r="DV6" s="33">
        <f t="shared" si="13"/>
        <v>12.88</v>
      </c>
      <c r="DW6" s="33">
        <f t="shared" si="13"/>
        <v>6.46</v>
      </c>
      <c r="DX6" s="33">
        <f t="shared" si="13"/>
        <v>6.63</v>
      </c>
      <c r="DY6" s="33">
        <f t="shared" si="13"/>
        <v>7.73</v>
      </c>
      <c r="DZ6" s="33">
        <f t="shared" si="13"/>
        <v>8.8699999999999992</v>
      </c>
      <c r="EA6" s="33">
        <f t="shared" si="13"/>
        <v>9.85</v>
      </c>
      <c r="EB6" s="32" t="str">
        <f>IF(EB7="","",IF(EB7="-","【-】","【"&amp;SUBSTITUTE(TEXT(EB7,"#,##0.00"),"-","△")&amp;"】"))</f>
        <v>【12.42】</v>
      </c>
      <c r="EC6" s="32">
        <f>IF(EC7="",NA(),EC7)</f>
        <v>0</v>
      </c>
      <c r="ED6" s="33">
        <f t="shared" ref="ED6:EL6" si="14">IF(ED7="",NA(),ED7)</f>
        <v>0.6</v>
      </c>
      <c r="EE6" s="33">
        <f t="shared" si="14"/>
        <v>0.69</v>
      </c>
      <c r="EF6" s="33">
        <f t="shared" si="14"/>
        <v>0.82</v>
      </c>
      <c r="EG6" s="33">
        <f t="shared" si="14"/>
        <v>1</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63215</v>
      </c>
      <c r="D7" s="35">
        <v>46</v>
      </c>
      <c r="E7" s="35">
        <v>1</v>
      </c>
      <c r="F7" s="35">
        <v>0</v>
      </c>
      <c r="G7" s="35">
        <v>1</v>
      </c>
      <c r="H7" s="35" t="s">
        <v>93</v>
      </c>
      <c r="I7" s="35" t="s">
        <v>94</v>
      </c>
      <c r="J7" s="35" t="s">
        <v>95</v>
      </c>
      <c r="K7" s="35" t="s">
        <v>96</v>
      </c>
      <c r="L7" s="35" t="s">
        <v>97</v>
      </c>
      <c r="M7" s="36" t="s">
        <v>98</v>
      </c>
      <c r="N7" s="36">
        <v>76.19</v>
      </c>
      <c r="O7" s="36">
        <v>99.73</v>
      </c>
      <c r="P7" s="36">
        <v>3715</v>
      </c>
      <c r="Q7" s="36">
        <v>19618</v>
      </c>
      <c r="R7" s="36">
        <v>52.45</v>
      </c>
      <c r="S7" s="36">
        <v>374.03</v>
      </c>
      <c r="T7" s="36">
        <v>19523</v>
      </c>
      <c r="U7" s="36">
        <v>52.45</v>
      </c>
      <c r="V7" s="36">
        <v>372.22</v>
      </c>
      <c r="W7" s="36">
        <v>116.79</v>
      </c>
      <c r="X7" s="36">
        <v>115.83</v>
      </c>
      <c r="Y7" s="36">
        <v>110.4</v>
      </c>
      <c r="Z7" s="36">
        <v>103.4</v>
      </c>
      <c r="AA7" s="36">
        <v>109.65</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2209.61</v>
      </c>
      <c r="AT7" s="36">
        <v>2097.16</v>
      </c>
      <c r="AU7" s="36">
        <v>2057.1799999999998</v>
      </c>
      <c r="AV7" s="36">
        <v>1662.76</v>
      </c>
      <c r="AW7" s="36">
        <v>1054.78</v>
      </c>
      <c r="AX7" s="36">
        <v>969.16</v>
      </c>
      <c r="AY7" s="36">
        <v>995.5</v>
      </c>
      <c r="AZ7" s="36">
        <v>915.5</v>
      </c>
      <c r="BA7" s="36">
        <v>963.24</v>
      </c>
      <c r="BB7" s="36">
        <v>381.53</v>
      </c>
      <c r="BC7" s="36">
        <v>264.16000000000003</v>
      </c>
      <c r="BD7" s="36">
        <v>224.41</v>
      </c>
      <c r="BE7" s="36">
        <v>220.79</v>
      </c>
      <c r="BF7" s="36">
        <v>211.46</v>
      </c>
      <c r="BG7" s="36">
        <v>205.09</v>
      </c>
      <c r="BH7" s="36">
        <v>202.9</v>
      </c>
      <c r="BI7" s="36">
        <v>421.66</v>
      </c>
      <c r="BJ7" s="36">
        <v>414.59</v>
      </c>
      <c r="BK7" s="36">
        <v>404.78</v>
      </c>
      <c r="BL7" s="36">
        <v>400.38</v>
      </c>
      <c r="BM7" s="36">
        <v>393.27</v>
      </c>
      <c r="BN7" s="36">
        <v>283.72000000000003</v>
      </c>
      <c r="BO7" s="36">
        <v>112.55</v>
      </c>
      <c r="BP7" s="36">
        <v>110.7</v>
      </c>
      <c r="BQ7" s="36">
        <v>105.19</v>
      </c>
      <c r="BR7" s="36">
        <v>95.95</v>
      </c>
      <c r="BS7" s="36">
        <v>104.77</v>
      </c>
      <c r="BT7" s="36">
        <v>99.51</v>
      </c>
      <c r="BU7" s="36">
        <v>97.71</v>
      </c>
      <c r="BV7" s="36">
        <v>98.07</v>
      </c>
      <c r="BW7" s="36">
        <v>96.56</v>
      </c>
      <c r="BX7" s="36">
        <v>100.47</v>
      </c>
      <c r="BY7" s="36">
        <v>104.6</v>
      </c>
      <c r="BZ7" s="36">
        <v>178.39</v>
      </c>
      <c r="CA7" s="36">
        <v>182.33</v>
      </c>
      <c r="CB7" s="36">
        <v>191.79</v>
      </c>
      <c r="CC7" s="36">
        <v>210.81</v>
      </c>
      <c r="CD7" s="36">
        <v>194.35</v>
      </c>
      <c r="CE7" s="36">
        <v>171.34</v>
      </c>
      <c r="CF7" s="36">
        <v>173.56</v>
      </c>
      <c r="CG7" s="36">
        <v>172.26</v>
      </c>
      <c r="CH7" s="36">
        <v>177.14</v>
      </c>
      <c r="CI7" s="36">
        <v>169.82</v>
      </c>
      <c r="CJ7" s="36">
        <v>164.21</v>
      </c>
      <c r="CK7" s="36">
        <v>53.65</v>
      </c>
      <c r="CL7" s="36">
        <v>52.58</v>
      </c>
      <c r="CM7" s="36">
        <v>52.87</v>
      </c>
      <c r="CN7" s="36">
        <v>53.3</v>
      </c>
      <c r="CO7" s="36">
        <v>50.24</v>
      </c>
      <c r="CP7" s="36">
        <v>56.8</v>
      </c>
      <c r="CQ7" s="36">
        <v>55.84</v>
      </c>
      <c r="CR7" s="36">
        <v>55.68</v>
      </c>
      <c r="CS7" s="36">
        <v>55.64</v>
      </c>
      <c r="CT7" s="36">
        <v>55.13</v>
      </c>
      <c r="CU7" s="36">
        <v>59.8</v>
      </c>
      <c r="CV7" s="36">
        <v>92.32</v>
      </c>
      <c r="CW7" s="36">
        <v>90.91</v>
      </c>
      <c r="CX7" s="36">
        <v>90.38</v>
      </c>
      <c r="CY7" s="36">
        <v>87.78</v>
      </c>
      <c r="CZ7" s="36">
        <v>88.78</v>
      </c>
      <c r="DA7" s="36">
        <v>83.67</v>
      </c>
      <c r="DB7" s="36">
        <v>83.11</v>
      </c>
      <c r="DC7" s="36">
        <v>83.18</v>
      </c>
      <c r="DD7" s="36">
        <v>83.09</v>
      </c>
      <c r="DE7" s="36">
        <v>83</v>
      </c>
      <c r="DF7" s="36">
        <v>89.78</v>
      </c>
      <c r="DG7" s="36">
        <v>38.46</v>
      </c>
      <c r="DH7" s="36">
        <v>40.17</v>
      </c>
      <c r="DI7" s="36">
        <v>41.29</v>
      </c>
      <c r="DJ7" s="36">
        <v>42.78</v>
      </c>
      <c r="DK7" s="36">
        <v>43.92</v>
      </c>
      <c r="DL7" s="36">
        <v>36.21</v>
      </c>
      <c r="DM7" s="36">
        <v>37.090000000000003</v>
      </c>
      <c r="DN7" s="36">
        <v>38.07</v>
      </c>
      <c r="DO7" s="36">
        <v>39.06</v>
      </c>
      <c r="DP7" s="36">
        <v>46.66</v>
      </c>
      <c r="DQ7" s="36">
        <v>46.31</v>
      </c>
      <c r="DR7" s="36">
        <v>7.19</v>
      </c>
      <c r="DS7" s="36">
        <v>7.13</v>
      </c>
      <c r="DT7" s="36">
        <v>8.06</v>
      </c>
      <c r="DU7" s="36">
        <v>12.62</v>
      </c>
      <c r="DV7" s="36">
        <v>12.88</v>
      </c>
      <c r="DW7" s="36">
        <v>6.46</v>
      </c>
      <c r="DX7" s="36">
        <v>6.63</v>
      </c>
      <c r="DY7" s="36">
        <v>7.73</v>
      </c>
      <c r="DZ7" s="36">
        <v>8.8699999999999992</v>
      </c>
      <c r="EA7" s="36">
        <v>9.85</v>
      </c>
      <c r="EB7" s="36">
        <v>12.42</v>
      </c>
      <c r="EC7" s="36">
        <v>0</v>
      </c>
      <c r="ED7" s="36">
        <v>0.6</v>
      </c>
      <c r="EE7" s="36">
        <v>0.69</v>
      </c>
      <c r="EF7" s="36">
        <v>0.82</v>
      </c>
      <c r="EG7" s="36">
        <v>1</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2016-02-03T07:14:38Z</dcterms:created>
  <dcterms:modified xsi:type="dcterms:W3CDTF">2016-02-10T05:12:29Z</dcterms:modified>
  <cp:category/>
</cp:coreProperties>
</file>