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<sst xmlns="http://schemas.openxmlformats.org/spreadsheetml/2006/main" count="221" uniqueCount="111">
  <si>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</si>
  <si>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</si>
  <si>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</si>
  <si>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</si>
  <si>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</si>
  <si>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</si>
  <si>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</si>
  <si>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</si>
  <si>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</si>
  <si>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</si>
  <si>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</si>
  <si>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</si>
  <si>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</si>
  <si>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</si>
  <si>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</si>
  <si>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</si>
  <si>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</si>
  <si>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</si>
  <si>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</si>
  <si>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</si>
  <si>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</si>
  <si>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</si>
  <si>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</si>
  <si>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</si>
  <si>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</si>
  <si>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</si>
  <si>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</si>
  <si>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</si>
  <si>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</si>
  <si>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</si>
  <si>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</si>
  <si>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</si>
  <si>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</si>
  <si>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</si>
  <si>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</si>
  <si>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</si>
  <si>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</si>
  <si>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</si>
  <si>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</si>
  <si>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</si>
  <si>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</si>
  <si>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</si>
  <si>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</si>
  <si>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</si>
  <si>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</si>
  <si>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</si>
  <si>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</si>
  <si>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</si>
  <si>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</si>
  <si>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</si>
  <si>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</si>
  <si>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</si>
  <si>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</si>
  <si>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</si>
  <si>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</si>
  <si>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</si>
  <si>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</si>
  <si>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</si>
  <si>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</si>
  <si>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</si>
  <si>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</si>
  <si>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</si>
  <si>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</si>
  <si>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</si>
  <si>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</si>
  <si>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</si>
  <si>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</si>
  <si>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</si>
  <si>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</si>
  <si>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</si>
  <si>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</si>
  <si>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</si>
  <si>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</si>
  <si>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</si>
  <si>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</si>
  <si>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</si>
  <si>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</si>
  <si>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</si>
  <si>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</si>
  <si>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</si>
  <si>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</si>
  <si>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</si>
  <si>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</si>
  <si>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</si>
  <si>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</si>
  <si>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</si>
  <si>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</si>
  <si>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</si>
  <si>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</si>
  <si>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</si>
  <si>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</si>
  <si>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</si>
  <si>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</si>
  <si>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</si>
  <si>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</si>
  <si>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</si>
  <si>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最上町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</si>
  <si>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</si>
  <si>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</si>
  <si>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</si>
  <si>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</si>
  <si>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</si>
  <si>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</si>
  <si>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</si>
  <si>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</si>
  <si>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</si>
  <si>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</si>
  <si>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</si>
  <si>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供用開始から15年程度ということもあり、管路の老朽化については大きな問題は発生していない。しかし、定期的な更新を行っていかなければ、大規模な更新は経営上難しい。</t>
    <rPh sb="1" eb="3">
      <t>キョウヨウ</t>
    </rPh>
    <rPh sb="3" eb="5">
      <t>カイシ</t>
    </rPh>
    <rPh sb="9" eb="10">
      <t>ネン</t>
    </rPh>
    <rPh sb="10" eb="12">
      <t>テイド</t>
    </rPh>
    <rPh sb="21" eb="23">
      <t>カンロ</t>
    </rPh>
    <rPh sb="24" eb="27">
      <t>ロウキュウカ</t>
    </rPh>
    <rPh sb="32" eb="33">
      <t>オオ</t>
    </rPh>
    <rPh sb="35" eb="37">
      <t>モンダイ</t>
    </rPh>
    <rPh sb="38" eb="40">
      <t>ハッセイ</t>
    </rPh>
    <rPh sb="50" eb="53">
      <t>テイキテキ</t>
    </rPh>
    <rPh sb="54" eb="56">
      <t>コウシン</t>
    </rPh>
    <rPh sb="57" eb="58">
      <t>オコナ</t>
    </rPh>
    <rPh sb="67" eb="70">
      <t>ダイキボ</t>
    </rPh>
    <rPh sb="71" eb="73">
      <t>コウシン</t>
    </rPh>
    <rPh sb="74" eb="76">
      <t>ケイエイ</t>
    </rPh>
    <rPh sb="76" eb="77">
      <t>ジョウ</t>
    </rPh>
    <rPh sb="77" eb="78">
      <t>ムズカ</t>
    </rPh>
    <phoneticPr fontId="4"/>
  </si>
  <si>
    <t>　人口減少の影響もあり、大幅な黒字化は望めない状況である。平均よりも低い水洗化率を改善できれば、施設利用率や経費回収率も改善することが予想される。しかし、高齢化率が高く、老人独居世帯の増加や世帯数の減少もあり、下水道接続に消極的な世帯も多い。今回、下水道を新規敷設した地域の分譲が進めば、若干の改善は見込める。</t>
    <rPh sb="105" eb="108">
      <t>ゲスイドウ</t>
    </rPh>
    <rPh sb="108" eb="110">
      <t>セツゾク</t>
    </rPh>
    <rPh sb="111" eb="114">
      <t>ショウキョクテキ</t>
    </rPh>
    <rPh sb="115" eb="117">
      <t>セタイ</t>
    </rPh>
    <rPh sb="118" eb="119">
      <t>オオ</t>
    </rPh>
    <rPh sb="121" eb="123">
      <t>コンカイ</t>
    </rPh>
    <rPh sb="124" eb="127">
      <t>ゲスイドウ</t>
    </rPh>
    <rPh sb="128" eb="130">
      <t>シンキ</t>
    </rPh>
    <rPh sb="130" eb="132">
      <t>フセツ</t>
    </rPh>
    <rPh sb="134" eb="136">
      <t>チイキ</t>
    </rPh>
    <rPh sb="137" eb="139">
      <t>ブンジョウ</t>
    </rPh>
    <rPh sb="140" eb="141">
      <t>スス</t>
    </rPh>
    <rPh sb="144" eb="146">
      <t>ジャッカン</t>
    </rPh>
    <rPh sb="147" eb="149">
      <t>カイゼン</t>
    </rPh>
    <rPh sb="150" eb="152">
      <t>ミコ</t>
    </rPh>
    <phoneticPr fontId="4"/>
  </si>
  <si>
    <t xml:space="preserve"> 経費回収率及び施設利用率が、類似団体の平均値より低いが、３０％を超える高齢化率の中、大幅な料金見直しは、年金生活者の生活を圧迫することが懸念される。水洗化率が平均より低いことが施設利用率が低い要因となっている。管渠改善率は、新規で宅地造成した地域に下水道を敷設した影響で、既設の下水管の更新ではなく新規敷設によるもの。</t>
    <rPh sb="1" eb="3">
      <t>ケイヒ</t>
    </rPh>
    <rPh sb="3" eb="5">
      <t>カイシュウ</t>
    </rPh>
    <rPh sb="5" eb="6">
      <t>リツ</t>
    </rPh>
    <rPh sb="6" eb="7">
      <t>オヨ</t>
    </rPh>
    <rPh sb="8" eb="10">
      <t>シセツ</t>
    </rPh>
    <rPh sb="10" eb="13">
      <t>リヨウリツ</t>
    </rPh>
    <rPh sb="15" eb="17">
      <t>ルイジ</t>
    </rPh>
    <rPh sb="17" eb="19">
      <t>ダンタイ</t>
    </rPh>
    <rPh sb="20" eb="23">
      <t>ヘイキンチ</t>
    </rPh>
    <rPh sb="25" eb="26">
      <t>ヒク</t>
    </rPh>
    <rPh sb="33" eb="34">
      <t>コ</t>
    </rPh>
    <rPh sb="36" eb="39">
      <t>コウレイカ</t>
    </rPh>
    <rPh sb="39" eb="40">
      <t>リツ</t>
    </rPh>
    <rPh sb="41" eb="42">
      <t>ナカ</t>
    </rPh>
    <rPh sb="43" eb="45">
      <t>オオハバ</t>
    </rPh>
    <rPh sb="46" eb="48">
      <t>リョウキン</t>
    </rPh>
    <rPh sb="48" eb="50">
      <t>ミナオ</t>
    </rPh>
    <rPh sb="53" eb="55">
      <t>ネンキン</t>
    </rPh>
    <rPh sb="55" eb="58">
      <t>セイカツシャ</t>
    </rPh>
    <rPh sb="59" eb="61">
      <t>セイカツ</t>
    </rPh>
    <rPh sb="62" eb="64">
      <t>アッパク</t>
    </rPh>
    <rPh sb="69" eb="71">
      <t>ケネン</t>
    </rPh>
    <rPh sb="75" eb="78">
      <t>スイセンカ</t>
    </rPh>
    <rPh sb="78" eb="79">
      <t>リツ</t>
    </rPh>
    <rPh sb="80" eb="82">
      <t>ヘイキン</t>
    </rPh>
    <rPh sb="84" eb="85">
      <t>ヒク</t>
    </rPh>
    <rPh sb="89" eb="91">
      <t>シセツ</t>
    </rPh>
    <rPh sb="91" eb="94">
      <t>リヨウリツ</t>
    </rPh>
    <rPh sb="95" eb="96">
      <t>ヒク</t>
    </rPh>
    <rPh sb="97" eb="99">
      <t>ヨウイン</t>
    </rPh>
    <rPh sb="106" eb="108">
      <t>カンキョ</t>
    </rPh>
    <rPh sb="108" eb="110">
      <t>カイゼン</t>
    </rPh>
    <rPh sb="110" eb="111">
      <t>リツ</t>
    </rPh>
    <rPh sb="113" eb="115">
      <t>シンキ</t>
    </rPh>
    <rPh sb="116" eb="118">
      <t>タクチ</t>
    </rPh>
    <rPh sb="118" eb="120">
      <t>ゾウセイ</t>
    </rPh>
    <rPh sb="122" eb="124">
      <t>チイキ</t>
    </rPh>
    <rPh sb="125" eb="128">
      <t>ゲスイドウ</t>
    </rPh>
    <rPh sb="129" eb="131">
      <t>フセツ</t>
    </rPh>
    <rPh sb="133" eb="135">
      <t>エイキョウ</t>
    </rPh>
    <rPh sb="137" eb="139">
      <t>キセツ</t>
    </rPh>
    <rPh sb="140" eb="143">
      <t>ゲスイカン</t>
    </rPh>
    <rPh sb="144" eb="146">
      <t>コウシン</t>
    </rPh>
    <rPh sb="150" eb="152">
      <t>シンキ</t>
    </rPh>
    <rPh sb="152" eb="154">
      <t>フセツ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</si>
</sst>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0.67</c:v>
                </c:pt>
              </c:numCache>
            </c:numRef>
          </c:val>
        </c:ser>
        <c:dLbls>
          <c:showLegendKey val="0"/>
          <c:showVal val="0"/>
          <c:showCatName val="0"/>
          <c:showSerName val="0"/>
          <c:showPercent val="0"/>
          <c:showBubbleSize val="0"/>
        </c:dLbls>
        <c:gapWidth val="150"/>
        <c:axId val="94430720"/>
        <c:axId val="9443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0.18</c:v>
                </c:pt>
                <c:pt idx="1">
                  <c:v>0.14000000000000001</c:v>
                </c:pt>
                <c:pt idx="2" formatCode="#,##0.00;&quot;△&quot;#,##0.00">
                  <c:v>0</c:v>
                </c:pt>
                <c:pt idx="3">
                  <c:v>0.17</c:v>
                </c:pt>
                <c:pt idx="4">
                  <c:v>0.77</c:v>
                </c:pt>
              </c:numCache>
            </c:numRef>
          </c:val>
          <c:smooth val="0"/>
        </c:ser>
        <c:dLbls>
          <c:showLegendKey val="0"/>
          <c:showVal val="0"/>
          <c:showCatName val="0"/>
          <c:showSerName val="0"/>
          <c:showPercent val="0"/>
          <c:showBubbleSize val="0"/>
        </c:dLbls>
        <c:marker val="1"/>
        <c:smooth val="0"/>
        <c:axId val="94430720"/>
        <c:axId val="94432640"/>
      </c:lineChart>
      <c:dateAx>
        <c:axId val="94430720"/>
        <c:scaling>
          <c:orientation val="minMax"/>
        </c:scaling>
        <c:delete val="1"/>
        <c:axPos val="b"/>
        <c:numFmt formatCode="ge" sourceLinked="1"/>
        <c:majorTickMark val="none"/>
        <c:minorTickMark val="none"/>
        <c:tickLblPos val="none"/>
        <c:crossAx val="94432640"/>
        <c:crosses val="autoZero"/>
        <c:auto val="1"/>
        <c:lblOffset val="100"/>
        <c:baseTimeUnit val="years"/>
      </c:dateAx>
      <c:valAx>
        <c:axId val="9443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30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49.47</c:v>
                </c:pt>
                <c:pt idx="1">
                  <c:v>49.18</c:v>
                </c:pt>
                <c:pt idx="2">
                  <c:v>46.71</c:v>
                </c:pt>
                <c:pt idx="3">
                  <c:v>45.76</c:v>
                </c:pt>
                <c:pt idx="4">
                  <c:v>45.71</c:v>
                </c:pt>
              </c:numCache>
            </c:numRef>
          </c:val>
        </c:ser>
        <c:dLbls>
          <c:showLegendKey val="0"/>
          <c:showVal val="0"/>
          <c:showCatName val="0"/>
          <c:showSerName val="0"/>
          <c:showPercent val="0"/>
          <c:showBubbleSize val="0"/>
        </c:dLbls>
        <c:gapWidth val="150"/>
        <c:axId val="96614272"/>
        <c:axId val="9662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38.950000000000003</c:v>
                </c:pt>
                <c:pt idx="1">
                  <c:v>41.95</c:v>
                </c:pt>
                <c:pt idx="2">
                  <c:v>40.71</c:v>
                </c:pt>
                <c:pt idx="3">
                  <c:v>43.53</c:v>
                </c:pt>
                <c:pt idx="4">
                  <c:v>49.39</c:v>
                </c:pt>
              </c:numCache>
            </c:numRef>
          </c:val>
          <c:smooth val="0"/>
        </c:ser>
        <c:dLbls>
          <c:showLegendKey val="0"/>
          <c:showVal val="0"/>
          <c:showCatName val="0"/>
          <c:showSerName val="0"/>
          <c:showPercent val="0"/>
          <c:showBubbleSize val="0"/>
        </c:dLbls>
        <c:marker val="1"/>
        <c:smooth val="0"/>
        <c:axId val="96614272"/>
        <c:axId val="96624640"/>
      </c:lineChart>
      <c:dateAx>
        <c:axId val="96614272"/>
        <c:scaling>
          <c:orientation val="minMax"/>
        </c:scaling>
        <c:delete val="1"/>
        <c:axPos val="b"/>
        <c:numFmt formatCode="ge" sourceLinked="1"/>
        <c:majorTickMark val="none"/>
        <c:minorTickMark val="none"/>
        <c:tickLblPos val="none"/>
        <c:crossAx val="96624640"/>
        <c:crosses val="autoZero"/>
        <c:auto val="1"/>
        <c:lblOffset val="100"/>
        <c:baseTimeUnit val="years"/>
      </c:dateAx>
      <c:valAx>
        <c:axId val="9662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1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70.41</c:v>
                </c:pt>
                <c:pt idx="1">
                  <c:v>72.97</c:v>
                </c:pt>
                <c:pt idx="2">
                  <c:v>74.55</c:v>
                </c:pt>
                <c:pt idx="3">
                  <c:v>76.34</c:v>
                </c:pt>
                <c:pt idx="4">
                  <c:v>77.099999999999994</c:v>
                </c:pt>
              </c:numCache>
            </c:numRef>
          </c:val>
        </c:ser>
        <c:dLbls>
          <c:showLegendKey val="0"/>
          <c:showVal val="0"/>
          <c:showCatName val="0"/>
          <c:showSerName val="0"/>
          <c:showPercent val="0"/>
          <c:showBubbleSize val="0"/>
        </c:dLbls>
        <c:gapWidth val="150"/>
        <c:axId val="96339456"/>
        <c:axId val="9634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65.599999999999994</c:v>
                </c:pt>
                <c:pt idx="1">
                  <c:v>64.459999999999994</c:v>
                </c:pt>
                <c:pt idx="2">
                  <c:v>63.45</c:v>
                </c:pt>
                <c:pt idx="3">
                  <c:v>64.14</c:v>
                </c:pt>
                <c:pt idx="4">
                  <c:v>83.96</c:v>
                </c:pt>
              </c:numCache>
            </c:numRef>
          </c:val>
          <c:smooth val="0"/>
        </c:ser>
        <c:dLbls>
          <c:showLegendKey val="0"/>
          <c:showVal val="0"/>
          <c:showCatName val="0"/>
          <c:showSerName val="0"/>
          <c:showPercent val="0"/>
          <c:showBubbleSize val="0"/>
        </c:dLbls>
        <c:marker val="1"/>
        <c:smooth val="0"/>
        <c:axId val="96339456"/>
        <c:axId val="96341376"/>
      </c:lineChart>
      <c:dateAx>
        <c:axId val="96339456"/>
        <c:scaling>
          <c:orientation val="minMax"/>
        </c:scaling>
        <c:delete val="1"/>
        <c:axPos val="b"/>
        <c:numFmt formatCode="ge" sourceLinked="1"/>
        <c:majorTickMark val="none"/>
        <c:minorTickMark val="none"/>
        <c:tickLblPos val="none"/>
        <c:crossAx val="96341376"/>
        <c:crosses val="autoZero"/>
        <c:auto val="1"/>
        <c:lblOffset val="100"/>
        <c:baseTimeUnit val="years"/>
      </c:dateAx>
      <c:valAx>
        <c:axId val="9634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3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55.41</c:v>
                </c:pt>
                <c:pt idx="1">
                  <c:v>70</c:v>
                </c:pt>
                <c:pt idx="2">
                  <c:v>66.91</c:v>
                </c:pt>
                <c:pt idx="3">
                  <c:v>77.36</c:v>
                </c:pt>
                <c:pt idx="4">
                  <c:v>76.34</c:v>
                </c:pt>
              </c:numCache>
            </c:numRef>
          </c:val>
        </c:ser>
        <c:dLbls>
          <c:showLegendKey val="0"/>
          <c:showVal val="0"/>
          <c:showCatName val="0"/>
          <c:showSerName val="0"/>
          <c:showPercent val="0"/>
          <c:showBubbleSize val="0"/>
        </c:dLbls>
        <c:gapWidth val="150"/>
        <c:axId val="94475392"/>
        <c:axId val="9447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475392"/>
        <c:axId val="94477312"/>
      </c:lineChart>
      <c:dateAx>
        <c:axId val="94475392"/>
        <c:scaling>
          <c:orientation val="minMax"/>
        </c:scaling>
        <c:delete val="1"/>
        <c:axPos val="b"/>
        <c:numFmt formatCode="ge" sourceLinked="1"/>
        <c:majorTickMark val="none"/>
        <c:minorTickMark val="none"/>
        <c:tickLblPos val="none"/>
        <c:crossAx val="94477312"/>
        <c:crosses val="autoZero"/>
        <c:auto val="1"/>
        <c:lblOffset val="100"/>
        <c:baseTimeUnit val="years"/>
      </c:dateAx>
      <c:valAx>
        <c:axId val="9447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7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961856"/>
        <c:axId val="9596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61856"/>
        <c:axId val="95963776"/>
      </c:lineChart>
      <c:dateAx>
        <c:axId val="95961856"/>
        <c:scaling>
          <c:orientation val="minMax"/>
        </c:scaling>
        <c:delete val="1"/>
        <c:axPos val="b"/>
        <c:numFmt formatCode="ge" sourceLinked="1"/>
        <c:majorTickMark val="none"/>
        <c:minorTickMark val="none"/>
        <c:tickLblPos val="none"/>
        <c:crossAx val="95963776"/>
        <c:crosses val="autoZero"/>
        <c:auto val="1"/>
        <c:lblOffset val="100"/>
        <c:baseTimeUnit val="years"/>
      </c:dateAx>
      <c:valAx>
        <c:axId val="9596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6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006528"/>
        <c:axId val="9600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006528"/>
        <c:axId val="96008448"/>
      </c:lineChart>
      <c:dateAx>
        <c:axId val="96006528"/>
        <c:scaling>
          <c:orientation val="minMax"/>
        </c:scaling>
        <c:delete val="1"/>
        <c:axPos val="b"/>
        <c:numFmt formatCode="ge" sourceLinked="1"/>
        <c:majorTickMark val="none"/>
        <c:minorTickMark val="none"/>
        <c:tickLblPos val="none"/>
        <c:crossAx val="96008448"/>
        <c:crosses val="autoZero"/>
        <c:auto val="1"/>
        <c:lblOffset val="100"/>
        <c:baseTimeUnit val="years"/>
      </c:dateAx>
      <c:valAx>
        <c:axId val="9600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00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102272"/>
        <c:axId val="9610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02272"/>
        <c:axId val="96108544"/>
      </c:lineChart>
      <c:dateAx>
        <c:axId val="96102272"/>
        <c:scaling>
          <c:orientation val="minMax"/>
        </c:scaling>
        <c:delete val="1"/>
        <c:axPos val="b"/>
        <c:numFmt formatCode="ge" sourceLinked="1"/>
        <c:majorTickMark val="none"/>
        <c:minorTickMark val="none"/>
        <c:tickLblPos val="none"/>
        <c:crossAx val="96108544"/>
        <c:crosses val="autoZero"/>
        <c:auto val="1"/>
        <c:lblOffset val="100"/>
        <c:baseTimeUnit val="years"/>
      </c:dateAx>
      <c:valAx>
        <c:axId val="9610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0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143232"/>
        <c:axId val="9615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43232"/>
        <c:axId val="96153600"/>
      </c:lineChart>
      <c:dateAx>
        <c:axId val="96143232"/>
        <c:scaling>
          <c:orientation val="minMax"/>
        </c:scaling>
        <c:delete val="1"/>
        <c:axPos val="b"/>
        <c:numFmt formatCode="ge" sourceLinked="1"/>
        <c:majorTickMark val="none"/>
        <c:minorTickMark val="none"/>
        <c:tickLblPos val="none"/>
        <c:crossAx val="96153600"/>
        <c:crosses val="autoZero"/>
        <c:auto val="1"/>
        <c:lblOffset val="100"/>
        <c:baseTimeUnit val="years"/>
      </c:dateAx>
      <c:valAx>
        <c:axId val="9615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4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183808"/>
        <c:axId val="9618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1749.66</c:v>
                </c:pt>
                <c:pt idx="1">
                  <c:v>1791.46</c:v>
                </c:pt>
                <c:pt idx="2">
                  <c:v>1826.49</c:v>
                </c:pt>
                <c:pt idx="3">
                  <c:v>1696.96</c:v>
                </c:pt>
                <c:pt idx="4">
                  <c:v>1960.34</c:v>
                </c:pt>
              </c:numCache>
            </c:numRef>
          </c:val>
          <c:smooth val="0"/>
        </c:ser>
        <c:dLbls>
          <c:showLegendKey val="0"/>
          <c:showVal val="0"/>
          <c:showCatName val="0"/>
          <c:showSerName val="0"/>
          <c:showPercent val="0"/>
          <c:showBubbleSize val="0"/>
        </c:dLbls>
        <c:marker val="1"/>
        <c:smooth val="0"/>
        <c:axId val="96183808"/>
        <c:axId val="96185728"/>
      </c:lineChart>
      <c:dateAx>
        <c:axId val="96183808"/>
        <c:scaling>
          <c:orientation val="minMax"/>
        </c:scaling>
        <c:delete val="1"/>
        <c:axPos val="b"/>
        <c:numFmt formatCode="ge" sourceLinked="1"/>
        <c:majorTickMark val="none"/>
        <c:minorTickMark val="none"/>
        <c:tickLblPos val="none"/>
        <c:crossAx val="96185728"/>
        <c:crosses val="autoZero"/>
        <c:auto val="1"/>
        <c:lblOffset val="100"/>
        <c:baseTimeUnit val="years"/>
      </c:dateAx>
      <c:valAx>
        <c:axId val="9618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8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66.78</c:v>
                </c:pt>
                <c:pt idx="1">
                  <c:v>59.45</c:v>
                </c:pt>
                <c:pt idx="2">
                  <c:v>56.09</c:v>
                </c:pt>
                <c:pt idx="3">
                  <c:v>59.6</c:v>
                </c:pt>
                <c:pt idx="4">
                  <c:v>64.27</c:v>
                </c:pt>
              </c:numCache>
            </c:numRef>
          </c:val>
        </c:ser>
        <c:dLbls>
          <c:showLegendKey val="0"/>
          <c:showVal val="0"/>
          <c:showCatName val="0"/>
          <c:showSerName val="0"/>
          <c:showPercent val="0"/>
          <c:showBubbleSize val="0"/>
        </c:dLbls>
        <c:gapWidth val="150"/>
        <c:axId val="96236672"/>
        <c:axId val="9623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54.46</c:v>
                </c:pt>
                <c:pt idx="1">
                  <c:v>51.28</c:v>
                </c:pt>
                <c:pt idx="2">
                  <c:v>48</c:v>
                </c:pt>
                <c:pt idx="3">
                  <c:v>47.23</c:v>
                </c:pt>
                <c:pt idx="4">
                  <c:v>68.209999999999994</c:v>
                </c:pt>
              </c:numCache>
            </c:numRef>
          </c:val>
          <c:smooth val="0"/>
        </c:ser>
        <c:dLbls>
          <c:showLegendKey val="0"/>
          <c:showVal val="0"/>
          <c:showCatName val="0"/>
          <c:showSerName val="0"/>
          <c:showPercent val="0"/>
          <c:showBubbleSize val="0"/>
        </c:dLbls>
        <c:marker val="1"/>
        <c:smooth val="0"/>
        <c:axId val="96236672"/>
        <c:axId val="96238592"/>
      </c:lineChart>
      <c:dateAx>
        <c:axId val="96236672"/>
        <c:scaling>
          <c:orientation val="minMax"/>
        </c:scaling>
        <c:delete val="1"/>
        <c:axPos val="b"/>
        <c:numFmt formatCode="ge" sourceLinked="1"/>
        <c:majorTickMark val="none"/>
        <c:minorTickMark val="none"/>
        <c:tickLblPos val="none"/>
        <c:crossAx val="96238592"/>
        <c:crosses val="autoZero"/>
        <c:auto val="1"/>
        <c:lblOffset val="100"/>
        <c:baseTimeUnit val="years"/>
      </c:dateAx>
      <c:valAx>
        <c:axId val="9623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3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226.6</c:v>
                </c:pt>
                <c:pt idx="1">
                  <c:v>241.33</c:v>
                </c:pt>
                <c:pt idx="2">
                  <c:v>256.47000000000003</c:v>
                </c:pt>
                <c:pt idx="3">
                  <c:v>244.45</c:v>
                </c:pt>
                <c:pt idx="4">
                  <c:v>227.6</c:v>
                </c:pt>
              </c:numCache>
            </c:numRef>
          </c:val>
        </c:ser>
        <c:dLbls>
          <c:showLegendKey val="0"/>
          <c:showVal val="0"/>
          <c:showCatName val="0"/>
          <c:showSerName val="0"/>
          <c:showPercent val="0"/>
          <c:showBubbleSize val="0"/>
        </c:dLbls>
        <c:gapWidth val="150"/>
        <c:axId val="96083328"/>
        <c:axId val="9625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293.08999999999997</c:v>
                </c:pt>
                <c:pt idx="1">
                  <c:v>311.81</c:v>
                </c:pt>
                <c:pt idx="2">
                  <c:v>334.37</c:v>
                </c:pt>
                <c:pt idx="3">
                  <c:v>351.41</c:v>
                </c:pt>
                <c:pt idx="4">
                  <c:v>250.84</c:v>
                </c:pt>
              </c:numCache>
            </c:numRef>
          </c:val>
          <c:smooth val="0"/>
        </c:ser>
        <c:dLbls>
          <c:showLegendKey val="0"/>
          <c:showVal val="0"/>
          <c:showCatName val="0"/>
          <c:showSerName val="0"/>
          <c:showPercent val="0"/>
          <c:showBubbleSize val="0"/>
        </c:dLbls>
        <c:marker val="1"/>
        <c:smooth val="0"/>
        <c:axId val="96083328"/>
        <c:axId val="96256384"/>
      </c:lineChart>
      <c:dateAx>
        <c:axId val="96083328"/>
        <c:scaling>
          <c:orientation val="minMax"/>
        </c:scaling>
        <c:delete val="1"/>
        <c:axPos val="b"/>
        <c:numFmt formatCode="ge" sourceLinked="1"/>
        <c:majorTickMark val="none"/>
        <c:minorTickMark val="none"/>
        <c:tickLblPos val="none"/>
        <c:crossAx val="96256384"/>
        <c:crosses val="autoZero"/>
        <c:auto val="1"/>
        <c:lblOffset val="100"/>
        <c:baseTimeUnit val="years"/>
      </c:dateAx>
      <c:valAx>
        <c:axId val="9625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08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【900.39】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【0.41】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Q12" zoomScale="90" zoomScaleNormal="9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最上町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9251</v>
      </c>
      <c r="AM8" s="47"/>
      <c r="AN8" s="47"/>
      <c r="AO8" s="47"/>
      <c r="AP8" s="47"/>
      <c r="AQ8" s="47"/>
      <c r="AR8" s="47"/>
      <c r="AS8" s="47"/>
      <c r="AT8" s="43">
        <f>データ!S6</f>
        <v>330.37</v>
      </c>
      <c r="AU8" s="43"/>
      <c r="AV8" s="43"/>
      <c r="AW8" s="43"/>
      <c r="AX8" s="43"/>
      <c r="AY8" s="43"/>
      <c r="AZ8" s="43"/>
      <c r="BA8" s="43"/>
      <c r="BB8" s="43">
        <f>データ!T6</f>
        <v>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34.520000000000003</v>
      </c>
      <c r="Q10" s="43"/>
      <c r="R10" s="43"/>
      <c r="S10" s="43"/>
      <c r="T10" s="43"/>
      <c r="U10" s="43"/>
      <c r="V10" s="43"/>
      <c r="W10" s="43">
        <f>データ!P6</f>
        <v>86.26</v>
      </c>
      <c r="X10" s="43"/>
      <c r="Y10" s="43"/>
      <c r="Z10" s="43"/>
      <c r="AA10" s="43"/>
      <c r="AB10" s="43"/>
      <c r="AC10" s="43"/>
      <c r="AD10" s="47">
        <f>データ!Q6</f>
        <v>2900</v>
      </c>
      <c r="AE10" s="47"/>
      <c r="AF10" s="47"/>
      <c r="AG10" s="47"/>
      <c r="AH10" s="47"/>
      <c r="AI10" s="47"/>
      <c r="AJ10" s="47"/>
      <c r="AK10" s="2"/>
      <c r="AL10" s="47">
        <f>データ!U6</f>
        <v>3157</v>
      </c>
      <c r="AM10" s="47"/>
      <c r="AN10" s="47"/>
      <c r="AO10" s="47"/>
      <c r="AP10" s="47"/>
      <c r="AQ10" s="47"/>
      <c r="AR10" s="47"/>
      <c r="AS10" s="47"/>
      <c r="AT10" s="43">
        <f>データ!V6</f>
        <v>1.35</v>
      </c>
      <c r="AU10" s="43"/>
      <c r="AV10" s="43"/>
      <c r="AW10" s="43"/>
      <c r="AX10" s="43"/>
      <c r="AY10" s="43"/>
      <c r="AZ10" s="43"/>
      <c r="BA10" s="43"/>
      <c r="BB10" s="43">
        <f>データ!W6</f>
        <v>2338.52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63622</v>
      </c>
      <c r="D6" s="31">
        <f t="shared" si="3"/>
        <v>47</v>
      </c>
      <c r="E6" s="31">
        <f t="shared" si="3"/>
        <v>17</v>
      </c>
      <c r="F6" s="31">
        <f t="shared" si="3"/>
        <v>1</v>
      </c>
      <c r="G6" s="31">
        <f t="shared" si="3"/>
        <v>0</v>
      </c>
      <c r="H6" s="31" t="str">
        <f t="shared" si="3"/>
        <v>山形県　最上町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34.520000000000003</v>
      </c>
      <c r="P6" s="32">
        <f t="shared" si="3"/>
        <v>86.26</v>
      </c>
      <c r="Q6" s="32">
        <f t="shared" si="3"/>
        <v>2900</v>
      </c>
      <c r="R6" s="32">
        <f t="shared" si="3"/>
        <v>9251</v>
      </c>
      <c r="S6" s="32">
        <f t="shared" si="3"/>
        <v>330.37</v>
      </c>
      <c r="T6" s="32">
        <f t="shared" si="3"/>
        <v>28</v>
      </c>
      <c r="U6" s="32">
        <f t="shared" si="3"/>
        <v>3157</v>
      </c>
      <c r="V6" s="32">
        <f t="shared" si="3"/>
        <v>1.35</v>
      </c>
      <c r="W6" s="32">
        <f t="shared" si="3"/>
        <v>2338.52</v>
      </c>
      <c r="X6" s="33">
        <f>IF(X7="",NA(),X7)</f>
        <v>55.41</v>
      </c>
      <c r="Y6" s="33">
        <f t="shared" ref="Y6:AG6" si="4">IF(Y7="",NA(),Y7)</f>
        <v>70</v>
      </c>
      <c r="Z6" s="33">
        <f t="shared" si="4"/>
        <v>66.91</v>
      </c>
      <c r="AA6" s="33">
        <f t="shared" si="4"/>
        <v>77.36</v>
      </c>
      <c r="AB6" s="33">
        <f t="shared" si="4"/>
        <v>76.34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1749.66</v>
      </c>
      <c r="BK6" s="33">
        <f t="shared" si="7"/>
        <v>1791.46</v>
      </c>
      <c r="BL6" s="33">
        <f t="shared" si="7"/>
        <v>1826.49</v>
      </c>
      <c r="BM6" s="33">
        <f t="shared" si="7"/>
        <v>1696.96</v>
      </c>
      <c r="BN6" s="33">
        <f t="shared" si="7"/>
        <v>1960.34</v>
      </c>
      <c r="BO6" s="32" t="str">
        <f>IF(BO7="","",IF(BO7="-","【-】","【"&amp;SUBSTITUTE(TEXT(BO7,"#,##0.00"),"-","△")&amp;"】"))</f>
        <v>【900.39】</v>
      </c>
      <c r="BP6" s="33">
        <f>IF(BP7="",NA(),BP7)</f>
        <v>66.78</v>
      </c>
      <c r="BQ6" s="33">
        <f t="shared" ref="BQ6:BY6" si="8">IF(BQ7="",NA(),BQ7)</f>
        <v>59.45</v>
      </c>
      <c r="BR6" s="33">
        <f t="shared" si="8"/>
        <v>56.09</v>
      </c>
      <c r="BS6" s="33">
        <f t="shared" si="8"/>
        <v>59.6</v>
      </c>
      <c r="BT6" s="33">
        <f t="shared" si="8"/>
        <v>64.27</v>
      </c>
      <c r="BU6" s="33">
        <f t="shared" si="8"/>
        <v>54.46</v>
      </c>
      <c r="BV6" s="33">
        <f t="shared" si="8"/>
        <v>51.28</v>
      </c>
      <c r="BW6" s="33">
        <f t="shared" si="8"/>
        <v>48</v>
      </c>
      <c r="BX6" s="33">
        <f t="shared" si="8"/>
        <v>47.23</v>
      </c>
      <c r="BY6" s="33">
        <f t="shared" si="8"/>
        <v>68.209999999999994</v>
      </c>
      <c r="BZ6" s="32" t="str">
        <f>IF(BZ7="","",IF(BZ7="-","【-】","【"&amp;SUBSTITUTE(TEXT(BZ7,"#,##0.00"),"-","△")&amp;"】"))</f>
        <v>【98.53】</v>
      </c>
      <c r="CA6" s="33">
        <f>IF(CA7="",NA(),CA7)</f>
        <v>226.6</v>
      </c>
      <c r="CB6" s="33">
        <f t="shared" ref="CB6:CJ6" si="9">IF(CB7="",NA(),CB7)</f>
        <v>241.33</v>
      </c>
      <c r="CC6" s="33">
        <f t="shared" si="9"/>
        <v>256.47000000000003</v>
      </c>
      <c r="CD6" s="33">
        <f t="shared" si="9"/>
        <v>244.45</v>
      </c>
      <c r="CE6" s="33">
        <f t="shared" si="9"/>
        <v>227.6</v>
      </c>
      <c r="CF6" s="33">
        <f t="shared" si="9"/>
        <v>293.08999999999997</v>
      </c>
      <c r="CG6" s="33">
        <f t="shared" si="9"/>
        <v>311.81</v>
      </c>
      <c r="CH6" s="33">
        <f t="shared" si="9"/>
        <v>334.37</v>
      </c>
      <c r="CI6" s="33">
        <f t="shared" si="9"/>
        <v>351.41</v>
      </c>
      <c r="CJ6" s="33">
        <f t="shared" si="9"/>
        <v>250.84</v>
      </c>
      <c r="CK6" s="32" t="str">
        <f>IF(CK7="","",IF(CK7="-","【-】","【"&amp;SUBSTITUTE(TEXT(CK7,"#,##0.00"),"-","△")&amp;"】"))</f>
        <v>【139.70】</v>
      </c>
      <c r="CL6" s="33">
        <f>IF(CL7="",NA(),CL7)</f>
        <v>49.47</v>
      </c>
      <c r="CM6" s="33">
        <f t="shared" ref="CM6:CU6" si="10">IF(CM7="",NA(),CM7)</f>
        <v>49.18</v>
      </c>
      <c r="CN6" s="33">
        <f t="shared" si="10"/>
        <v>46.71</v>
      </c>
      <c r="CO6" s="33">
        <f t="shared" si="10"/>
        <v>45.76</v>
      </c>
      <c r="CP6" s="33">
        <f t="shared" si="10"/>
        <v>45.71</v>
      </c>
      <c r="CQ6" s="33">
        <f t="shared" si="10"/>
        <v>38.950000000000003</v>
      </c>
      <c r="CR6" s="33">
        <f t="shared" si="10"/>
        <v>41.95</v>
      </c>
      <c r="CS6" s="33">
        <f t="shared" si="10"/>
        <v>40.71</v>
      </c>
      <c r="CT6" s="33">
        <f t="shared" si="10"/>
        <v>43.53</v>
      </c>
      <c r="CU6" s="33">
        <f t="shared" si="10"/>
        <v>49.39</v>
      </c>
      <c r="CV6" s="32" t="str">
        <f>IF(CV7="","",IF(CV7="-","【-】","【"&amp;SUBSTITUTE(TEXT(CV7,"#,##0.00"),"-","△")&amp;"】"))</f>
        <v>【60.01】</v>
      </c>
      <c r="CW6" s="33">
        <f>IF(CW7="",NA(),CW7)</f>
        <v>70.41</v>
      </c>
      <c r="CX6" s="33">
        <f t="shared" ref="CX6:DF6" si="11">IF(CX7="",NA(),CX7)</f>
        <v>72.97</v>
      </c>
      <c r="CY6" s="33">
        <f t="shared" si="11"/>
        <v>74.55</v>
      </c>
      <c r="CZ6" s="33">
        <f t="shared" si="11"/>
        <v>76.34</v>
      </c>
      <c r="DA6" s="33">
        <f t="shared" si="11"/>
        <v>77.099999999999994</v>
      </c>
      <c r="DB6" s="33">
        <f t="shared" si="11"/>
        <v>65.599999999999994</v>
      </c>
      <c r="DC6" s="33">
        <f t="shared" si="11"/>
        <v>64.459999999999994</v>
      </c>
      <c r="DD6" s="33">
        <f t="shared" si="11"/>
        <v>63.45</v>
      </c>
      <c r="DE6" s="33">
        <f t="shared" si="11"/>
        <v>64.14</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0.67</v>
      </c>
      <c r="EI6" s="33">
        <f t="shared" si="14"/>
        <v>0.18</v>
      </c>
      <c r="EJ6" s="33">
        <f t="shared" si="14"/>
        <v>0.14000000000000001</v>
      </c>
      <c r="EK6" s="32">
        <f t="shared" si="14"/>
        <v>0</v>
      </c>
      <c r="EL6" s="33">
        <f t="shared" si="14"/>
        <v>0.17</v>
      </c>
      <c r="EM6" s="33">
        <f t="shared" si="14"/>
        <v>0.77</v>
      </c>
      <c r="EN6" s="32" t="str">
        <f>IF(EN7="","",IF(EN7="-","【-】","【"&amp;SUBSTITUTE(TEXT(EN7,"#,##0.00"),"-","△")&amp;"】"))</f>
        <v>【0.41】</v>
      </c>
    </row>
    <row r="7" spans="1:144" s="34" customFormat="1">
      <c r="A7" s="26"/>
      <c r="B7" s="35">
        <v>2015</v>
      </c>
      <c r="C7" s="35">
        <v>63622</v>
      </c>
      <c r="D7" s="35">
        <v>47</v>
      </c>
      <c r="E7" s="35">
        <v>17</v>
      </c>
      <c r="F7" s="35">
        <v>1</v>
      </c>
      <c r="G7" s="35">
        <v>0</v>
      </c>
      <c r="H7" s="35" t="s">
        <v>96</v>
      </c>
      <c r="I7" s="35" t="s">
        <v>97</v>
      </c>
      <c r="J7" s="35" t="s">
        <v>98</v>
      </c>
      <c r="K7" s="35" t="s">
        <v>99</v>
      </c>
      <c r="L7" s="35" t="s">
        <v>100</v>
      </c>
      <c r="M7" s="36" t="s">
        <v>101</v>
      </c>
      <c r="N7" s="36" t="s">
        <v>102</v>
      </c>
      <c r="O7" s="36">
        <v>34.520000000000003</v>
      </c>
      <c r="P7" s="36">
        <v>86.26</v>
      </c>
      <c r="Q7" s="36">
        <v>2900</v>
      </c>
      <c r="R7" s="36">
        <v>9251</v>
      </c>
      <c r="S7" s="36">
        <v>330.37</v>
      </c>
      <c r="T7" s="36">
        <v>28</v>
      </c>
      <c r="U7" s="36">
        <v>3157</v>
      </c>
      <c r="V7" s="36">
        <v>1.35</v>
      </c>
      <c r="W7" s="36">
        <v>2338.52</v>
      </c>
      <c r="X7" s="36">
        <v>55.41</v>
      </c>
      <c r="Y7" s="36">
        <v>70</v>
      </c>
      <c r="Z7" s="36">
        <v>66.91</v>
      </c>
      <c r="AA7" s="36">
        <v>77.36</v>
      </c>
      <c r="AB7" s="36">
        <v>76.34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1749.66</v>
      </c>
      <c r="BK7" s="36">
        <v>1791.46</v>
      </c>
      <c r="BL7" s="36">
        <v>1826.49</v>
      </c>
      <c r="BM7" s="36">
        <v>1696.96</v>
      </c>
      <c r="BN7" s="36">
        <v>1960.34</v>
      </c>
      <c r="BO7" s="36">
        <v>900.39</v>
      </c>
      <c r="BP7" s="36">
        <v>66.78</v>
      </c>
      <c r="BQ7" s="36">
        <v>59.45</v>
      </c>
      <c r="BR7" s="36">
        <v>56.09</v>
      </c>
      <c r="BS7" s="36">
        <v>59.6</v>
      </c>
      <c r="BT7" s="36">
        <v>64.27</v>
      </c>
      <c r="BU7" s="36">
        <v>54.46</v>
      </c>
      <c r="BV7" s="36">
        <v>51.28</v>
      </c>
      <c r="BW7" s="36">
        <v>48</v>
      </c>
      <c r="BX7" s="36">
        <v>47.23</v>
      </c>
      <c r="BY7" s="36">
        <v>68.209999999999994</v>
      </c>
      <c r="BZ7" s="36">
        <v>98.53</v>
      </c>
      <c r="CA7" s="36">
        <v>226.6</v>
      </c>
      <c r="CB7" s="36">
        <v>241.33</v>
      </c>
      <c r="CC7" s="36">
        <v>256.47000000000003</v>
      </c>
      <c r="CD7" s="36">
        <v>244.45</v>
      </c>
      <c r="CE7" s="36">
        <v>227.6</v>
      </c>
      <c r="CF7" s="36">
        <v>293.08999999999997</v>
      </c>
      <c r="CG7" s="36">
        <v>311.81</v>
      </c>
      <c r="CH7" s="36">
        <v>334.37</v>
      </c>
      <c r="CI7" s="36">
        <v>351.41</v>
      </c>
      <c r="CJ7" s="36">
        <v>250.84</v>
      </c>
      <c r="CK7" s="36">
        <v>139.69999999999999</v>
      </c>
      <c r="CL7" s="36">
        <v>49.47</v>
      </c>
      <c r="CM7" s="36">
        <v>49.18</v>
      </c>
      <c r="CN7" s="36">
        <v>46.71</v>
      </c>
      <c r="CO7" s="36">
        <v>45.76</v>
      </c>
      <c r="CP7" s="36">
        <v>45.71</v>
      </c>
      <c r="CQ7" s="36">
        <v>38.950000000000003</v>
      </c>
      <c r="CR7" s="36">
        <v>41.95</v>
      </c>
      <c r="CS7" s="36">
        <v>40.71</v>
      </c>
      <c r="CT7" s="36">
        <v>43.53</v>
      </c>
      <c r="CU7" s="36">
        <v>49.39</v>
      </c>
      <c r="CV7" s="36">
        <v>60.01</v>
      </c>
      <c r="CW7" s="36">
        <v>70.41</v>
      </c>
      <c r="CX7" s="36">
        <v>72.97</v>
      </c>
      <c r="CY7" s="36">
        <v>74.55</v>
      </c>
      <c r="CZ7" s="36">
        <v>76.34</v>
      </c>
      <c r="DA7" s="36">
        <v>77.099999999999994</v>
      </c>
      <c r="DB7" s="36">
        <v>65.599999999999994</v>
      </c>
      <c r="DC7" s="36">
        <v>64.459999999999994</v>
      </c>
      <c r="DD7" s="36">
        <v>63.45</v>
      </c>
      <c r="DE7" s="36">
        <v>64.14</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0.67</v>
      </c>
      <c r="EI7" s="36">
        <v>0.18</v>
      </c>
      <c r="EJ7" s="36">
        <v>0.14000000000000001</v>
      </c>
      <c r="EK7" s="36">
        <v>0</v>
      </c>
      <c r="EL7" s="36">
        <v>0.17</v>
      </c>
      <c r="EM7" s="36">
        <v>0.77</v>
      </c>
      <c r="EN7" s="36">
        <v>0.41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2016-12-02T02:35:25Z</dcterms:created>
  <dcterms:modified xsi:type="dcterms:W3CDTF">2017-02-17T05:06:18Z</dcterms:modified>
  <cp:category/>
</cp:coreProperties>
</file>