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AT10" i="4" s="1"/>
  <c r="U6" i="5"/>
  <c r="T6" i="5"/>
  <c r="S6" i="5"/>
  <c r="AT8" i="4" s="1"/>
  <c r="R6" i="5"/>
  <c r="AL8" i="4" s="1"/>
  <c r="Q6" i="5"/>
  <c r="AD10" i="4" s="1"/>
  <c r="P6" i="5"/>
  <c r="O6" i="5"/>
  <c r="P10" i="4" s="1"/>
  <c r="N6" i="5"/>
  <c r="I10" i="4" s="1"/>
  <c r="M6" i="5"/>
  <c r="B10" i="4" s="1"/>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L10" i="4"/>
  <c r="W10" i="4"/>
  <c r="BB8" i="4"/>
  <c r="W8" i="4"/>
  <c r="B8" i="4"/>
  <c r="B6" i="4"/>
  <c r="D10" i="5" l="1"/>
  <c r="E10" i="5"/>
  <c r="C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<sst xmlns="http://schemas.openxmlformats.org/spreadsheetml/2006/main" count="232" uniqueCount="111">
  <si>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</si>
  <si>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</si>
  <si>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</si>
  <si>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</si>
  <si>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</si>
  <si>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</si>
  <si>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</si>
  <si>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</si>
  <si>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</si>
  <si>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</si>
  <si>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</si>
  <si>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</si>
  <si>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</si>
  <si>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</si>
  <si>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</si>
  <si>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</si>
  <si>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</si>
  <si>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</si>
  <si>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</si>
  <si>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</si>
  <si>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</si>
  <si>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</si>
  <si>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</si>
  <si>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</si>
  <si>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</si>
  <si>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</si>
  <si>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</si>
  <si>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</si>
  <si>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</si>
  <si>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</si>
  <si>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</si>
  <si>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</si>
  <si>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</si>
  <si>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</si>
  <si>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</si>
  <si>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</si>
  <si>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</si>
  <si>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</si>
  <si>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</si>
  <si>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</si>
  <si>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</si>
  <si>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</si>
  <si>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</si>
  <si>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</si>
  <si>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</si>
  <si>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</si>
  <si>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</si>
  <si>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</si>
  <si>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</si>
  <si>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</si>
  <si>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</si>
  <si>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</si>
  <si>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</si>
  <si>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</si>
  <si>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</si>
  <si>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</si>
  <si>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</si>
  <si>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</si>
  <si>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</si>
  <si>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</si>
  <si>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</si>
  <si>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</si>
  <si>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</si>
  <si>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</si>
  <si>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</si>
  <si>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</si>
  <si>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</si>
  <si>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</si>
  <si>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</si>
  <si>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</si>
  <si>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</si>
  <si>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</si>
  <si>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</si>
  <si>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</si>
  <si>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</si>
  <si>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</si>
  <si>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</si>
  <si>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</si>
  <si>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</si>
  <si>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</si>
  <si>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</si>
  <si>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</si>
  <si>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</si>
  <si>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</si>
  <si>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</si>
  <si>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</si>
  <si>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</si>
  <si>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</si>
  <si>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</si>
  <si>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</si>
  <si>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</si>
  <si>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</si>
  <si>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</si>
  <si>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</si>
  <si>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</si>
  <si>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</si>
  <si>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高畠町</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</si>
  <si>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</si>
  <si>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</si>
  <si>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</si>
  <si>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</si>
  <si>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</si>
  <si>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</si>
  <si>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</si>
  <si>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</si>
  <si>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</si>
  <si>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</si>
  <si>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</si>
  <si>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町管理浄化槽でもっとも古いものが平成14年のものであり、設置から10年以上が経過している。年々設置数が増加し、維持修繕費は増加傾向にある。今後は、老朽化による浄化槽本体の破損や故障がさらに増えてくると予想されるため、定期的な保守点検や水質調査等を通じて、適切な維持管理を図っていく。</t>
    <rPh sb="1" eb="2">
      <t>マチ</t>
    </rPh>
    <rPh sb="2" eb="4">
      <t>カンリ</t>
    </rPh>
    <rPh sb="4" eb="7">
      <t>ジョウカソウ</t>
    </rPh>
    <rPh sb="12" eb="13">
      <t>フル</t>
    </rPh>
    <rPh sb="17" eb="19">
      <t>ヘイセイ</t>
    </rPh>
    <rPh sb="21" eb="22">
      <t>ネン</t>
    </rPh>
    <rPh sb="29" eb="31">
      <t>セッチ</t>
    </rPh>
    <rPh sb="35" eb="36">
      <t>ネン</t>
    </rPh>
    <rPh sb="36" eb="38">
      <t>イジョウ</t>
    </rPh>
    <rPh sb="39" eb="41">
      <t>ケイカ</t>
    </rPh>
    <rPh sb="46" eb="48">
      <t>ネンネン</t>
    </rPh>
    <rPh sb="48" eb="50">
      <t>セッチ</t>
    </rPh>
    <rPh sb="50" eb="51">
      <t>スウ</t>
    </rPh>
    <rPh sb="52" eb="54">
      <t>ゾウカ</t>
    </rPh>
    <rPh sb="56" eb="58">
      <t>イジ</t>
    </rPh>
    <rPh sb="58" eb="60">
      <t>シュウゼン</t>
    </rPh>
    <rPh sb="60" eb="61">
      <t>ヒ</t>
    </rPh>
    <rPh sb="62" eb="64">
      <t>ゾウカ</t>
    </rPh>
    <rPh sb="64" eb="66">
      <t>ケイコウ</t>
    </rPh>
    <rPh sb="70" eb="72">
      <t>コンゴ</t>
    </rPh>
    <rPh sb="74" eb="77">
      <t>ロウキュウカ</t>
    </rPh>
    <rPh sb="80" eb="83">
      <t>ジョウカソウ</t>
    </rPh>
    <rPh sb="83" eb="85">
      <t>ホンタイ</t>
    </rPh>
    <rPh sb="86" eb="88">
      <t>ハソン</t>
    </rPh>
    <rPh sb="89" eb="91">
      <t>コショウ</t>
    </rPh>
    <rPh sb="95" eb="96">
      <t>フ</t>
    </rPh>
    <rPh sb="101" eb="103">
      <t>ヨソウ</t>
    </rPh>
    <rPh sb="109" eb="112">
      <t>テイキテキ</t>
    </rPh>
    <rPh sb="113" eb="115">
      <t>ホシュ</t>
    </rPh>
    <rPh sb="115" eb="117">
      <t>テンケン</t>
    </rPh>
    <rPh sb="118" eb="120">
      <t>スイシツ</t>
    </rPh>
    <rPh sb="120" eb="122">
      <t>チョウサ</t>
    </rPh>
    <rPh sb="122" eb="123">
      <t>トウ</t>
    </rPh>
    <rPh sb="124" eb="125">
      <t>ツウ</t>
    </rPh>
    <rPh sb="128" eb="130">
      <t>テキセツ</t>
    </rPh>
    <rPh sb="131" eb="133">
      <t>イジ</t>
    </rPh>
    <rPh sb="133" eb="135">
      <t>カンリ</t>
    </rPh>
    <rPh sb="136" eb="137">
      <t>ハカ</t>
    </rPh>
    <phoneticPr fontId="4"/>
  </si>
  <si>
    <t>　浄化槽整備区域内における町設置型浄化槽使用者はまだ少なく、今後も使用料は増えていくと予想される。このため、使用料収入は増加していくが、同時に整備財源としての借り入れる企業債の年間償還額も多くなっていく。
　また、浄化槽の増加に伴い、維持管理費も増加していき、老朽化による破損や修繕も増えていくことから、今後経営状況が悪化していくことが懸念される。浄化槽の普及を図りつつ、効率的・計画的な維持管理を行う必要がある。</t>
    <rPh sb="1" eb="4">
      <t>ジョウカソウ</t>
    </rPh>
    <rPh sb="4" eb="6">
      <t>セイビ</t>
    </rPh>
    <rPh sb="6" eb="8">
      <t>クイキ</t>
    </rPh>
    <rPh sb="8" eb="9">
      <t>ナイ</t>
    </rPh>
    <rPh sb="13" eb="14">
      <t>マチ</t>
    </rPh>
    <rPh sb="14" eb="16">
      <t>セッチ</t>
    </rPh>
    <rPh sb="16" eb="17">
      <t>カタ</t>
    </rPh>
    <rPh sb="17" eb="20">
      <t>ジョウカソウ</t>
    </rPh>
    <rPh sb="20" eb="22">
      <t>シヨウ</t>
    </rPh>
    <rPh sb="22" eb="23">
      <t>シャ</t>
    </rPh>
    <rPh sb="26" eb="27">
      <t>スク</t>
    </rPh>
    <rPh sb="30" eb="32">
      <t>コンゴ</t>
    </rPh>
    <rPh sb="33" eb="36">
      <t>シヨウリョウ</t>
    </rPh>
    <rPh sb="37" eb="38">
      <t>フ</t>
    </rPh>
    <rPh sb="43" eb="45">
      <t>ヨソウ</t>
    </rPh>
    <rPh sb="54" eb="57">
      <t>シヨウリョウ</t>
    </rPh>
    <rPh sb="57" eb="59">
      <t>シュウニュウ</t>
    </rPh>
    <rPh sb="60" eb="62">
      <t>ゾウカ</t>
    </rPh>
    <rPh sb="68" eb="70">
      <t>ドウジ</t>
    </rPh>
    <rPh sb="71" eb="73">
      <t>セイビ</t>
    </rPh>
    <rPh sb="73" eb="75">
      <t>ザイゲン</t>
    </rPh>
    <rPh sb="79" eb="80">
      <t>カ</t>
    </rPh>
    <rPh sb="81" eb="82">
      <t>イ</t>
    </rPh>
    <rPh sb="84" eb="86">
      <t>キギョウ</t>
    </rPh>
    <rPh sb="86" eb="87">
      <t>サイ</t>
    </rPh>
    <rPh sb="88" eb="90">
      <t>ネンカン</t>
    </rPh>
    <rPh sb="90" eb="92">
      <t>ショウカン</t>
    </rPh>
    <rPh sb="92" eb="93">
      <t>ガク</t>
    </rPh>
    <rPh sb="94" eb="95">
      <t>オオ</t>
    </rPh>
    <rPh sb="107" eb="110">
      <t>ジョウカソウ</t>
    </rPh>
    <rPh sb="111" eb="113">
      <t>ゾウカ</t>
    </rPh>
    <rPh sb="114" eb="115">
      <t>トモナ</t>
    </rPh>
    <rPh sb="117" eb="119">
      <t>イジ</t>
    </rPh>
    <rPh sb="119" eb="121">
      <t>カンリ</t>
    </rPh>
    <rPh sb="121" eb="122">
      <t>ヒ</t>
    </rPh>
    <rPh sb="123" eb="125">
      <t>ゾウカ</t>
    </rPh>
    <rPh sb="130" eb="133">
      <t>ロウキュウカ</t>
    </rPh>
    <rPh sb="136" eb="138">
      <t>ハソン</t>
    </rPh>
    <rPh sb="139" eb="141">
      <t>シュウゼン</t>
    </rPh>
    <rPh sb="142" eb="143">
      <t>フ</t>
    </rPh>
    <rPh sb="152" eb="154">
      <t>コンゴ</t>
    </rPh>
    <rPh sb="154" eb="156">
      <t>ケイエイ</t>
    </rPh>
    <rPh sb="156" eb="158">
      <t>ジョウキョウ</t>
    </rPh>
    <rPh sb="159" eb="161">
      <t>アッカ</t>
    </rPh>
    <rPh sb="168" eb="170">
      <t>ケネン</t>
    </rPh>
    <rPh sb="174" eb="177">
      <t>ジョウカソウ</t>
    </rPh>
    <rPh sb="178" eb="180">
      <t>フキュウ</t>
    </rPh>
    <rPh sb="181" eb="182">
      <t>ハカ</t>
    </rPh>
    <rPh sb="186" eb="188">
      <t>コウリツ</t>
    </rPh>
    <rPh sb="188" eb="189">
      <t>テキ</t>
    </rPh>
    <rPh sb="190" eb="193">
      <t>ケイカクテキ</t>
    </rPh>
    <rPh sb="194" eb="196">
      <t>イジ</t>
    </rPh>
    <rPh sb="196" eb="198">
      <t>カンリ</t>
    </rPh>
    <rPh sb="199" eb="200">
      <t>オコナ</t>
    </rPh>
    <rPh sb="201" eb="203">
      <t>ヒツヨウ</t>
    </rPh>
    <phoneticPr fontId="4"/>
  </si>
  <si>
    <t>　経費回収率や汚水処理原価がここ数年で類似団体平均値と同じくらいのレベルまでに改善している一方、収益的収支比率はわずかではあるが、年々悪化の傾向にある。企業債償還金の増加が主な要因で、償還のピークを迎える平成40年前後まではこの傾向が続くものと考えられる。
　合併浄化槽（5人槽）の使用料は消費税込3,564円で県内同事業の平均値よりも安いが、下水道（農集排）使用料とのバランスを考えると、安易に使用料金の改正を行うのは難しい。寄付採納の停止などを図り、より効率的な事業運営を進めていく。</t>
    <rPh sb="1" eb="3">
      <t>ケイヒ</t>
    </rPh>
    <rPh sb="3" eb="5">
      <t>カイシュウ</t>
    </rPh>
    <rPh sb="5" eb="6">
      <t>リツ</t>
    </rPh>
    <rPh sb="7" eb="9">
      <t>オスイ</t>
    </rPh>
    <rPh sb="9" eb="11">
      <t>ショリ</t>
    </rPh>
    <rPh sb="11" eb="13">
      <t>ゲンカ</t>
    </rPh>
    <rPh sb="16" eb="18">
      <t>スウネン</t>
    </rPh>
    <rPh sb="19" eb="21">
      <t>ルイジ</t>
    </rPh>
    <rPh sb="21" eb="23">
      <t>ダンタイ</t>
    </rPh>
    <rPh sb="23" eb="25">
      <t>ヘイキン</t>
    </rPh>
    <rPh sb="25" eb="26">
      <t>アタイ</t>
    </rPh>
    <rPh sb="27" eb="28">
      <t>オナ</t>
    </rPh>
    <rPh sb="39" eb="41">
      <t>カイゼン</t>
    </rPh>
    <rPh sb="45" eb="47">
      <t>イッポウ</t>
    </rPh>
    <rPh sb="48" eb="50">
      <t>シュウエキ</t>
    </rPh>
    <rPh sb="50" eb="51">
      <t>テキ</t>
    </rPh>
    <rPh sb="51" eb="53">
      <t>シュウシ</t>
    </rPh>
    <rPh sb="53" eb="55">
      <t>ヒリツ</t>
    </rPh>
    <rPh sb="65" eb="67">
      <t>ネンネン</t>
    </rPh>
    <rPh sb="67" eb="69">
      <t>アッカ</t>
    </rPh>
    <rPh sb="70" eb="72">
      <t>ケイコウ</t>
    </rPh>
    <rPh sb="76" eb="78">
      <t>キギョウ</t>
    </rPh>
    <rPh sb="78" eb="79">
      <t>サイ</t>
    </rPh>
    <rPh sb="79" eb="81">
      <t>ショウカン</t>
    </rPh>
    <rPh sb="81" eb="82">
      <t>キン</t>
    </rPh>
    <rPh sb="83" eb="85">
      <t>ゾウカ</t>
    </rPh>
    <rPh sb="86" eb="87">
      <t>オモ</t>
    </rPh>
    <rPh sb="88" eb="90">
      <t>ヨウイン</t>
    </rPh>
    <rPh sb="92" eb="94">
      <t>ショウカン</t>
    </rPh>
    <rPh sb="99" eb="100">
      <t>ムカ</t>
    </rPh>
    <rPh sb="102" eb="104">
      <t>ヘイセイ</t>
    </rPh>
    <rPh sb="106" eb="107">
      <t>ネン</t>
    </rPh>
    <rPh sb="107" eb="109">
      <t>ゼンゴ</t>
    </rPh>
    <rPh sb="114" eb="116">
      <t>ケイコウ</t>
    </rPh>
    <rPh sb="117" eb="118">
      <t>ツヅ</t>
    </rPh>
    <rPh sb="122" eb="123">
      <t>カンガ</t>
    </rPh>
    <rPh sb="130" eb="132">
      <t>ガッペイ</t>
    </rPh>
    <rPh sb="132" eb="135">
      <t>ジョウカソウ</t>
    </rPh>
    <rPh sb="137" eb="138">
      <t>ニン</t>
    </rPh>
    <rPh sb="138" eb="139">
      <t>ソウ</t>
    </rPh>
    <rPh sb="141" eb="144">
      <t>シヨウリョウ</t>
    </rPh>
    <rPh sb="145" eb="148">
      <t>ショウヒゼイ</t>
    </rPh>
    <rPh sb="148" eb="149">
      <t>コミ</t>
    </rPh>
    <rPh sb="154" eb="155">
      <t>エン</t>
    </rPh>
    <rPh sb="156" eb="158">
      <t>ケンナイ</t>
    </rPh>
    <rPh sb="158" eb="159">
      <t>ドウ</t>
    </rPh>
    <rPh sb="159" eb="161">
      <t>ジギョウ</t>
    </rPh>
    <rPh sb="162" eb="165">
      <t>ヘイキンチ</t>
    </rPh>
    <rPh sb="168" eb="169">
      <t>ヤス</t>
    </rPh>
    <rPh sb="172" eb="175">
      <t>ゲスイドウ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</si>
</sst>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2953344"/>
        <c:axId val="82955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82953344"/>
        <c:axId val="82955264"/>
      </c:lineChart>
      <c:dateAx>
        <c:axId val="82953344"/>
        <c:scaling>
          <c:orientation val="minMax"/>
        </c:scaling>
        <c:delete val="1"/>
        <c:axPos val="b"/>
        <c:numFmt formatCode="ge" sourceLinked="1"/>
        <c:majorTickMark val="none"/>
        <c:minorTickMark val="none"/>
        <c:tickLblPos val="none"/>
        <c:crossAx val="82955264"/>
        <c:crosses val="autoZero"/>
        <c:auto val="1"/>
        <c:lblOffset val="100"/>
        <c:baseTimeUnit val="years"/>
      </c:dateAx>
      <c:valAx>
        <c:axId val="82955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953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89066880"/>
        <c:axId val="89085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61.93</c:v>
                </c:pt>
                <c:pt idx="2">
                  <c:v>58.06</c:v>
                </c:pt>
                <c:pt idx="3">
                  <c:v>59.08</c:v>
                </c:pt>
                <c:pt idx="4">
                  <c:v>58.25</c:v>
                </c:pt>
              </c:numCache>
            </c:numRef>
          </c:val>
          <c:smooth val="0"/>
        </c:ser>
        <c:dLbls>
          <c:showLegendKey val="0"/>
          <c:showVal val="0"/>
          <c:showCatName val="0"/>
          <c:showSerName val="0"/>
          <c:showPercent val="0"/>
          <c:showBubbleSize val="0"/>
        </c:dLbls>
        <c:marker val="1"/>
        <c:smooth val="0"/>
        <c:axId val="89066880"/>
        <c:axId val="89085440"/>
      </c:lineChart>
      <c:dateAx>
        <c:axId val="89066880"/>
        <c:scaling>
          <c:orientation val="minMax"/>
        </c:scaling>
        <c:delete val="1"/>
        <c:axPos val="b"/>
        <c:numFmt formatCode="ge" sourceLinked="1"/>
        <c:majorTickMark val="none"/>
        <c:minorTickMark val="none"/>
        <c:tickLblPos val="none"/>
        <c:crossAx val="89085440"/>
        <c:crosses val="autoZero"/>
        <c:auto val="1"/>
        <c:lblOffset val="100"/>
        <c:baseTimeUnit val="years"/>
      </c:dateAx>
      <c:valAx>
        <c:axId val="89085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066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89103360"/>
        <c:axId val="8913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76.8</c:v>
                </c:pt>
                <c:pt idx="1">
                  <c:v>77.25</c:v>
                </c:pt>
                <c:pt idx="2">
                  <c:v>75.790000000000006</c:v>
                </c:pt>
                <c:pt idx="3">
                  <c:v>77.12</c:v>
                </c:pt>
                <c:pt idx="4">
                  <c:v>68.150000000000006</c:v>
                </c:pt>
              </c:numCache>
            </c:numRef>
          </c:val>
          <c:smooth val="0"/>
        </c:ser>
        <c:dLbls>
          <c:showLegendKey val="0"/>
          <c:showVal val="0"/>
          <c:showCatName val="0"/>
          <c:showSerName val="0"/>
          <c:showPercent val="0"/>
          <c:showBubbleSize val="0"/>
        </c:dLbls>
        <c:marker val="1"/>
        <c:smooth val="0"/>
        <c:axId val="89103360"/>
        <c:axId val="89134208"/>
      </c:lineChart>
      <c:dateAx>
        <c:axId val="89103360"/>
        <c:scaling>
          <c:orientation val="minMax"/>
        </c:scaling>
        <c:delete val="1"/>
        <c:axPos val="b"/>
        <c:numFmt formatCode="ge" sourceLinked="1"/>
        <c:majorTickMark val="none"/>
        <c:minorTickMark val="none"/>
        <c:tickLblPos val="none"/>
        <c:crossAx val="89134208"/>
        <c:crosses val="autoZero"/>
        <c:auto val="1"/>
        <c:lblOffset val="100"/>
        <c:baseTimeUnit val="years"/>
      </c:dateAx>
      <c:valAx>
        <c:axId val="8913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10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96.7</c:v>
                </c:pt>
                <c:pt idx="1">
                  <c:v>95.61</c:v>
                </c:pt>
                <c:pt idx="2">
                  <c:v>95.39</c:v>
                </c:pt>
                <c:pt idx="3">
                  <c:v>94.86</c:v>
                </c:pt>
                <c:pt idx="4">
                  <c:v>94.69</c:v>
                </c:pt>
              </c:numCache>
            </c:numRef>
          </c:val>
        </c:ser>
        <c:dLbls>
          <c:showLegendKey val="0"/>
          <c:showVal val="0"/>
          <c:showCatName val="0"/>
          <c:showSerName val="0"/>
          <c:showPercent val="0"/>
          <c:showBubbleSize val="0"/>
        </c:dLbls>
        <c:gapWidth val="150"/>
        <c:axId val="82993920"/>
        <c:axId val="82995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2993920"/>
        <c:axId val="82995840"/>
      </c:lineChart>
      <c:dateAx>
        <c:axId val="82993920"/>
        <c:scaling>
          <c:orientation val="minMax"/>
        </c:scaling>
        <c:delete val="1"/>
        <c:axPos val="b"/>
        <c:numFmt formatCode="ge" sourceLinked="1"/>
        <c:majorTickMark val="none"/>
        <c:minorTickMark val="none"/>
        <c:tickLblPos val="none"/>
        <c:crossAx val="82995840"/>
        <c:crosses val="autoZero"/>
        <c:auto val="1"/>
        <c:lblOffset val="100"/>
        <c:baseTimeUnit val="years"/>
      </c:dateAx>
      <c:valAx>
        <c:axId val="82995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993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3308928"/>
        <c:axId val="83310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3308928"/>
        <c:axId val="83310848"/>
      </c:lineChart>
      <c:dateAx>
        <c:axId val="83308928"/>
        <c:scaling>
          <c:orientation val="minMax"/>
        </c:scaling>
        <c:delete val="1"/>
        <c:axPos val="b"/>
        <c:numFmt formatCode="ge" sourceLinked="1"/>
        <c:majorTickMark val="none"/>
        <c:minorTickMark val="none"/>
        <c:tickLblPos val="none"/>
        <c:crossAx val="83310848"/>
        <c:crosses val="autoZero"/>
        <c:auto val="1"/>
        <c:lblOffset val="100"/>
        <c:baseTimeUnit val="years"/>
      </c:dateAx>
      <c:valAx>
        <c:axId val="8331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3308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3349504"/>
        <c:axId val="83351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3349504"/>
        <c:axId val="83351424"/>
      </c:lineChart>
      <c:dateAx>
        <c:axId val="83349504"/>
        <c:scaling>
          <c:orientation val="minMax"/>
        </c:scaling>
        <c:delete val="1"/>
        <c:axPos val="b"/>
        <c:numFmt formatCode="ge" sourceLinked="1"/>
        <c:majorTickMark val="none"/>
        <c:minorTickMark val="none"/>
        <c:tickLblPos val="none"/>
        <c:crossAx val="83351424"/>
        <c:crosses val="autoZero"/>
        <c:auto val="1"/>
        <c:lblOffset val="100"/>
        <c:baseTimeUnit val="years"/>
      </c:dateAx>
      <c:valAx>
        <c:axId val="83351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334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8838144"/>
        <c:axId val="88840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8838144"/>
        <c:axId val="88840064"/>
      </c:lineChart>
      <c:dateAx>
        <c:axId val="88838144"/>
        <c:scaling>
          <c:orientation val="minMax"/>
        </c:scaling>
        <c:delete val="1"/>
        <c:axPos val="b"/>
        <c:numFmt formatCode="ge" sourceLinked="1"/>
        <c:majorTickMark val="none"/>
        <c:minorTickMark val="none"/>
        <c:tickLblPos val="none"/>
        <c:crossAx val="88840064"/>
        <c:crosses val="autoZero"/>
        <c:auto val="1"/>
        <c:lblOffset val="100"/>
        <c:baseTimeUnit val="years"/>
      </c:dateAx>
      <c:valAx>
        <c:axId val="88840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83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8872448"/>
        <c:axId val="88874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8872448"/>
        <c:axId val="88874368"/>
      </c:lineChart>
      <c:dateAx>
        <c:axId val="88872448"/>
        <c:scaling>
          <c:orientation val="minMax"/>
        </c:scaling>
        <c:delete val="1"/>
        <c:axPos val="b"/>
        <c:numFmt formatCode="ge" sourceLinked="1"/>
        <c:majorTickMark val="none"/>
        <c:minorTickMark val="none"/>
        <c:tickLblPos val="none"/>
        <c:crossAx val="88874368"/>
        <c:crosses val="autoZero"/>
        <c:auto val="1"/>
        <c:lblOffset val="100"/>
        <c:baseTimeUnit val="years"/>
      </c:dateAx>
      <c:valAx>
        <c:axId val="88874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872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440.64</c:v>
                </c:pt>
                <c:pt idx="1">
                  <c:v>439.52</c:v>
                </c:pt>
                <c:pt idx="2">
                  <c:v>441.09</c:v>
                </c:pt>
                <c:pt idx="3">
                  <c:v>425.97</c:v>
                </c:pt>
                <c:pt idx="4">
                  <c:v>429.79</c:v>
                </c:pt>
              </c:numCache>
            </c:numRef>
          </c:val>
        </c:ser>
        <c:dLbls>
          <c:showLegendKey val="0"/>
          <c:showVal val="0"/>
          <c:showCatName val="0"/>
          <c:showSerName val="0"/>
          <c:showPercent val="0"/>
          <c:showBubbleSize val="0"/>
        </c:dLbls>
        <c:gapWidth val="150"/>
        <c:axId val="88917120"/>
        <c:axId val="88919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421.01</c:v>
                </c:pt>
                <c:pt idx="1">
                  <c:v>430.64</c:v>
                </c:pt>
                <c:pt idx="2">
                  <c:v>446.63</c:v>
                </c:pt>
                <c:pt idx="3">
                  <c:v>416.91</c:v>
                </c:pt>
                <c:pt idx="4">
                  <c:v>392.19</c:v>
                </c:pt>
              </c:numCache>
            </c:numRef>
          </c:val>
          <c:smooth val="0"/>
        </c:ser>
        <c:dLbls>
          <c:showLegendKey val="0"/>
          <c:showVal val="0"/>
          <c:showCatName val="0"/>
          <c:showSerName val="0"/>
          <c:showPercent val="0"/>
          <c:showBubbleSize val="0"/>
        </c:dLbls>
        <c:marker val="1"/>
        <c:smooth val="0"/>
        <c:axId val="88917120"/>
        <c:axId val="88919040"/>
      </c:lineChart>
      <c:dateAx>
        <c:axId val="88917120"/>
        <c:scaling>
          <c:orientation val="minMax"/>
        </c:scaling>
        <c:delete val="1"/>
        <c:axPos val="b"/>
        <c:numFmt formatCode="ge" sourceLinked="1"/>
        <c:majorTickMark val="none"/>
        <c:minorTickMark val="none"/>
        <c:tickLblPos val="none"/>
        <c:crossAx val="88919040"/>
        <c:crosses val="autoZero"/>
        <c:auto val="1"/>
        <c:lblOffset val="100"/>
        <c:baseTimeUnit val="years"/>
      </c:dateAx>
      <c:valAx>
        <c:axId val="88919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917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48.33</c:v>
                </c:pt>
                <c:pt idx="1">
                  <c:v>60.16</c:v>
                </c:pt>
                <c:pt idx="2">
                  <c:v>56.29</c:v>
                </c:pt>
                <c:pt idx="3">
                  <c:v>61.1</c:v>
                </c:pt>
                <c:pt idx="4">
                  <c:v>61.88</c:v>
                </c:pt>
              </c:numCache>
            </c:numRef>
          </c:val>
        </c:ser>
        <c:dLbls>
          <c:showLegendKey val="0"/>
          <c:showVal val="0"/>
          <c:showCatName val="0"/>
          <c:showSerName val="0"/>
          <c:showPercent val="0"/>
          <c:showBubbleSize val="0"/>
        </c:dLbls>
        <c:gapWidth val="150"/>
        <c:axId val="89027328"/>
        <c:axId val="89029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58.98</c:v>
                </c:pt>
                <c:pt idx="1">
                  <c:v>58.78</c:v>
                </c:pt>
                <c:pt idx="2">
                  <c:v>58.53</c:v>
                </c:pt>
                <c:pt idx="3">
                  <c:v>57.93</c:v>
                </c:pt>
                <c:pt idx="4">
                  <c:v>57.03</c:v>
                </c:pt>
              </c:numCache>
            </c:numRef>
          </c:val>
          <c:smooth val="0"/>
        </c:ser>
        <c:dLbls>
          <c:showLegendKey val="0"/>
          <c:showVal val="0"/>
          <c:showCatName val="0"/>
          <c:showSerName val="0"/>
          <c:showPercent val="0"/>
          <c:showBubbleSize val="0"/>
        </c:dLbls>
        <c:marker val="1"/>
        <c:smooth val="0"/>
        <c:axId val="89027328"/>
        <c:axId val="89029248"/>
      </c:lineChart>
      <c:dateAx>
        <c:axId val="89027328"/>
        <c:scaling>
          <c:orientation val="minMax"/>
        </c:scaling>
        <c:delete val="1"/>
        <c:axPos val="b"/>
        <c:numFmt formatCode="ge" sourceLinked="1"/>
        <c:majorTickMark val="none"/>
        <c:minorTickMark val="none"/>
        <c:tickLblPos val="none"/>
        <c:crossAx val="89029248"/>
        <c:crosses val="autoZero"/>
        <c:auto val="1"/>
        <c:lblOffset val="100"/>
        <c:baseTimeUnit val="years"/>
      </c:dateAx>
      <c:valAx>
        <c:axId val="89029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02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326.3</c:v>
                </c:pt>
                <c:pt idx="1">
                  <c:v>267.38</c:v>
                </c:pt>
                <c:pt idx="2">
                  <c:v>289.94</c:v>
                </c:pt>
                <c:pt idx="3">
                  <c:v>279.32</c:v>
                </c:pt>
                <c:pt idx="4">
                  <c:v>280.02</c:v>
                </c:pt>
              </c:numCache>
            </c:numRef>
          </c:val>
        </c:ser>
        <c:dLbls>
          <c:showLegendKey val="0"/>
          <c:showVal val="0"/>
          <c:showCatName val="0"/>
          <c:showSerName val="0"/>
          <c:showPercent val="0"/>
          <c:showBubbleSize val="0"/>
        </c:dLbls>
        <c:gapWidth val="150"/>
        <c:axId val="89051136"/>
        <c:axId val="8905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253.84</c:v>
                </c:pt>
                <c:pt idx="1">
                  <c:v>257.02999999999997</c:v>
                </c:pt>
                <c:pt idx="2">
                  <c:v>266.57</c:v>
                </c:pt>
                <c:pt idx="3">
                  <c:v>276.93</c:v>
                </c:pt>
                <c:pt idx="4">
                  <c:v>283.73</c:v>
                </c:pt>
              </c:numCache>
            </c:numRef>
          </c:val>
          <c:smooth val="0"/>
        </c:ser>
        <c:dLbls>
          <c:showLegendKey val="0"/>
          <c:showVal val="0"/>
          <c:showCatName val="0"/>
          <c:showSerName val="0"/>
          <c:showPercent val="0"/>
          <c:showBubbleSize val="0"/>
        </c:dLbls>
        <c:marker val="1"/>
        <c:smooth val="0"/>
        <c:axId val="89051136"/>
        <c:axId val="89053056"/>
      </c:lineChart>
      <c:dateAx>
        <c:axId val="89051136"/>
        <c:scaling>
          <c:orientation val="minMax"/>
        </c:scaling>
        <c:delete val="1"/>
        <c:axPos val="b"/>
        <c:numFmt formatCode="ge" sourceLinked="1"/>
        <c:majorTickMark val="none"/>
        <c:minorTickMark val="none"/>
        <c:tickLblPos val="none"/>
        <c:crossAx val="89053056"/>
        <c:crosses val="autoZero"/>
        <c:auto val="1"/>
        <c:lblOffset val="100"/>
        <c:baseTimeUnit val="years"/>
      </c:dateAx>
      <c:valAx>
        <c:axId val="8905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05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【345.93】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8" sqref="B8:H8"/>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高畠町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K3</v>
      </c>
      <c r="X8" s="46"/>
      <c r="Y8" s="46"/>
      <c r="Z8" s="46"/>
      <c r="AA8" s="46"/>
      <c r="AB8" s="46"/>
      <c r="AC8" s="46"/>
      <c r="AD8" s="3"/>
      <c r="AE8" s="3"/>
      <c r="AF8" s="3"/>
      <c r="AG8" s="3"/>
      <c r="AH8" s="3"/>
      <c r="AI8" s="3"/>
      <c r="AJ8" s="3"/>
      <c r="AK8" s="3"/>
      <c r="AL8" s="47">
        <f>データ!R6</f>
        <v>24322</v>
      </c>
      <c r="AM8" s="47"/>
      <c r="AN8" s="47"/>
      <c r="AO8" s="47"/>
      <c r="AP8" s="47"/>
      <c r="AQ8" s="47"/>
      <c r="AR8" s="47"/>
      <c r="AS8" s="47"/>
      <c r="AT8" s="43">
        <f>データ!S6</f>
        <v>180.26</v>
      </c>
      <c r="AU8" s="43"/>
      <c r="AV8" s="43"/>
      <c r="AW8" s="43"/>
      <c r="AX8" s="43"/>
      <c r="AY8" s="43"/>
      <c r="AZ8" s="43"/>
      <c r="BA8" s="43"/>
      <c r="BB8" s="43">
        <f>データ!T6</f>
        <v>134.93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6.56</v>
      </c>
      <c r="Q10" s="43"/>
      <c r="R10" s="43"/>
      <c r="S10" s="43"/>
      <c r="T10" s="43"/>
      <c r="U10" s="43"/>
      <c r="V10" s="43"/>
      <c r="W10" s="43">
        <f>データ!P6</f>
        <v>100</v>
      </c>
      <c r="X10" s="43"/>
      <c r="Y10" s="43"/>
      <c r="Z10" s="43"/>
      <c r="AA10" s="43"/>
      <c r="AB10" s="43"/>
      <c r="AC10" s="43"/>
      <c r="AD10" s="47">
        <f>データ!Q6</f>
        <v>3564</v>
      </c>
      <c r="AE10" s="47"/>
      <c r="AF10" s="47"/>
      <c r="AG10" s="47"/>
      <c r="AH10" s="47"/>
      <c r="AI10" s="47"/>
      <c r="AJ10" s="47"/>
      <c r="AK10" s="2"/>
      <c r="AL10" s="47">
        <f>データ!U6</f>
        <v>1584</v>
      </c>
      <c r="AM10" s="47"/>
      <c r="AN10" s="47"/>
      <c r="AO10" s="47"/>
      <c r="AP10" s="47"/>
      <c r="AQ10" s="47"/>
      <c r="AR10" s="47"/>
      <c r="AS10" s="47"/>
      <c r="AT10" s="43">
        <f>データ!V6</f>
        <v>170.52</v>
      </c>
      <c r="AU10" s="43"/>
      <c r="AV10" s="43"/>
      <c r="AW10" s="43"/>
      <c r="AX10" s="43"/>
      <c r="AY10" s="43"/>
      <c r="AZ10" s="43"/>
      <c r="BA10" s="43"/>
      <c r="BB10" s="43">
        <f>データ!W6</f>
        <v>9.2899999999999991</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63819</v>
      </c>
      <c r="D6" s="31">
        <f t="shared" si="3"/>
        <v>47</v>
      </c>
      <c r="E6" s="31">
        <f t="shared" si="3"/>
        <v>18</v>
      </c>
      <c r="F6" s="31">
        <f t="shared" si="3"/>
        <v>0</v>
      </c>
      <c r="G6" s="31">
        <f t="shared" si="3"/>
        <v>0</v>
      </c>
      <c r="H6" s="31" t="str">
        <f t="shared" si="3"/>
        <v>山形県　高畠町</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6.56</v>
      </c>
      <c r="P6" s="32">
        <f t="shared" si="3"/>
        <v>100</v>
      </c>
      <c r="Q6" s="32">
        <f t="shared" si="3"/>
        <v>3564</v>
      </c>
      <c r="R6" s="32">
        <f t="shared" si="3"/>
        <v>24322</v>
      </c>
      <c r="S6" s="32">
        <f t="shared" si="3"/>
        <v>180.26</v>
      </c>
      <c r="T6" s="32">
        <f t="shared" si="3"/>
        <v>134.93</v>
      </c>
      <c r="U6" s="32">
        <f t="shared" si="3"/>
        <v>1584</v>
      </c>
      <c r="V6" s="32">
        <f t="shared" si="3"/>
        <v>170.52</v>
      </c>
      <c r="W6" s="32">
        <f t="shared" si="3"/>
        <v>9.2899999999999991</v>
      </c>
      <c r="X6" s="33">
        <f>IF(X7="",NA(),X7)</f>
        <v>96.7</v>
      </c>
      <c r="Y6" s="33">
        <f t="shared" ref="Y6:AG6" si="4">IF(Y7="",NA(),Y7)</f>
        <v>95.61</v>
      </c>
      <c r="Z6" s="33">
        <f t="shared" si="4"/>
        <v>95.39</v>
      </c>
      <c r="AA6" s="33">
        <f t="shared" si="4"/>
        <v>94.86</v>
      </c>
      <c r="AB6" s="33">
        <f t="shared" si="4"/>
        <v>94.69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440.64</v>
      </c>
      <c r="BF6" s="33">
        <f t="shared" ref="BF6:BN6" si="7">IF(BF7="",NA(),BF7)</f>
        <v>439.52</v>
      </c>
      <c r="BG6" s="33">
        <f t="shared" si="7"/>
        <v>441.09</v>
      </c>
      <c r="BH6" s="33">
        <f t="shared" si="7"/>
        <v>425.97</v>
      </c>
      <c r="BI6" s="33">
        <f t="shared" si="7"/>
        <v>429.79</v>
      </c>
      <c r="BJ6" s="33">
        <f t="shared" si="7"/>
        <v>421.01</v>
      </c>
      <c r="BK6" s="33">
        <f t="shared" si="7"/>
        <v>430.64</v>
      </c>
      <c r="BL6" s="33">
        <f t="shared" si="7"/>
        <v>446.63</v>
      </c>
      <c r="BM6" s="33">
        <f t="shared" si="7"/>
        <v>416.91</v>
      </c>
      <c r="BN6" s="33">
        <f t="shared" si="7"/>
        <v>392.19</v>
      </c>
      <c r="BO6" s="32" t="str">
        <f>IF(BO7="","",IF(BO7="-","【-】","【"&amp;SUBSTITUTE(TEXT(BO7,"#,##0.00"),"-","△")&amp;"】"))</f>
        <v>【345.93】</v>
      </c>
      <c r="BP6" s="33">
        <f>IF(BP7="",NA(),BP7)</f>
        <v>48.33</v>
      </c>
      <c r="BQ6" s="33">
        <f t="shared" ref="BQ6:BY6" si="8">IF(BQ7="",NA(),BQ7)</f>
        <v>60.16</v>
      </c>
      <c r="BR6" s="33">
        <f t="shared" si="8"/>
        <v>56.29</v>
      </c>
      <c r="BS6" s="33">
        <f t="shared" si="8"/>
        <v>61.1</v>
      </c>
      <c r="BT6" s="33">
        <f t="shared" si="8"/>
        <v>61.88</v>
      </c>
      <c r="BU6" s="33">
        <f t="shared" si="8"/>
        <v>58.98</v>
      </c>
      <c r="BV6" s="33">
        <f t="shared" si="8"/>
        <v>58.78</v>
      </c>
      <c r="BW6" s="33">
        <f t="shared" si="8"/>
        <v>58.53</v>
      </c>
      <c r="BX6" s="33">
        <f t="shared" si="8"/>
        <v>57.93</v>
      </c>
      <c r="BY6" s="33">
        <f t="shared" si="8"/>
        <v>57.03</v>
      </c>
      <c r="BZ6" s="32" t="str">
        <f>IF(BZ7="","",IF(BZ7="-","【-】","【"&amp;SUBSTITUTE(TEXT(BZ7,"#,##0.00"),"-","△")&amp;"】"))</f>
        <v>【59.44】</v>
      </c>
      <c r="CA6" s="33">
        <f>IF(CA7="",NA(),CA7)</f>
        <v>326.3</v>
      </c>
      <c r="CB6" s="33">
        <f t="shared" ref="CB6:CJ6" si="9">IF(CB7="",NA(),CB7)</f>
        <v>267.38</v>
      </c>
      <c r="CC6" s="33">
        <f t="shared" si="9"/>
        <v>289.94</v>
      </c>
      <c r="CD6" s="33">
        <f t="shared" si="9"/>
        <v>279.32</v>
      </c>
      <c r="CE6" s="33">
        <f t="shared" si="9"/>
        <v>280.02</v>
      </c>
      <c r="CF6" s="33">
        <f t="shared" si="9"/>
        <v>253.84</v>
      </c>
      <c r="CG6" s="33">
        <f t="shared" si="9"/>
        <v>257.02999999999997</v>
      </c>
      <c r="CH6" s="33">
        <f t="shared" si="9"/>
        <v>266.57</v>
      </c>
      <c r="CI6" s="33">
        <f t="shared" si="9"/>
        <v>276.93</v>
      </c>
      <c r="CJ6" s="33">
        <f t="shared" si="9"/>
        <v>283.73</v>
      </c>
      <c r="CK6" s="32" t="str">
        <f>IF(CK7="","",IF(CK7="-","【-】","【"&amp;SUBSTITUTE(TEXT(CK7,"#,##0.00"),"-","△")&amp;"】"))</f>
        <v>【272.79】</v>
      </c>
      <c r="CL6" s="33">
        <f>IF(CL7="",NA(),CL7)</f>
        <v>100</v>
      </c>
      <c r="CM6" s="33">
        <f t="shared" ref="CM6:CU6" si="10">IF(CM7="",NA(),CM7)</f>
        <v>100</v>
      </c>
      <c r="CN6" s="33">
        <f t="shared" si="10"/>
        <v>100</v>
      </c>
      <c r="CO6" s="33">
        <f t="shared" si="10"/>
        <v>100</v>
      </c>
      <c r="CP6" s="33">
        <f t="shared" si="10"/>
        <v>100</v>
      </c>
      <c r="CQ6" s="33">
        <f t="shared" si="10"/>
        <v>60.03</v>
      </c>
      <c r="CR6" s="33">
        <f t="shared" si="10"/>
        <v>61.93</v>
      </c>
      <c r="CS6" s="33">
        <f t="shared" si="10"/>
        <v>58.06</v>
      </c>
      <c r="CT6" s="33">
        <f t="shared" si="10"/>
        <v>59.08</v>
      </c>
      <c r="CU6" s="33">
        <f t="shared" si="10"/>
        <v>58.25</v>
      </c>
      <c r="CV6" s="32" t="str">
        <f>IF(CV7="","",IF(CV7="-","【-】","【"&amp;SUBSTITUTE(TEXT(CV7,"#,##0.00"),"-","△")&amp;"】"))</f>
        <v>【58.84】</v>
      </c>
      <c r="CW6" s="33">
        <f>IF(CW7="",NA(),CW7)</f>
        <v>100</v>
      </c>
      <c r="CX6" s="33">
        <f t="shared" ref="CX6:DF6" si="11">IF(CX7="",NA(),CX7)</f>
        <v>100</v>
      </c>
      <c r="CY6" s="33">
        <f t="shared" si="11"/>
        <v>100</v>
      </c>
      <c r="CZ6" s="33">
        <f t="shared" si="11"/>
        <v>100</v>
      </c>
      <c r="DA6" s="33">
        <f t="shared" si="11"/>
        <v>100</v>
      </c>
      <c r="DB6" s="33">
        <f t="shared" si="11"/>
        <v>76.8</v>
      </c>
      <c r="DC6" s="33">
        <f t="shared" si="11"/>
        <v>77.25</v>
      </c>
      <c r="DD6" s="33">
        <f t="shared" si="11"/>
        <v>75.790000000000006</v>
      </c>
      <c r="DE6" s="33">
        <f t="shared" si="11"/>
        <v>77.12</v>
      </c>
      <c r="DF6" s="33">
        <f t="shared" si="11"/>
        <v>68.150000000000006</v>
      </c>
      <c r="DG6" s="32" t="str">
        <f>IF(DG7="","",IF(DG7="-","【-】","【"&amp;SUBSTITUTE(TEXT(DG7,"#,##0.00"),"-","△")&amp;"】"))</f>
        <v>【74.35】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2015</v>
      </c>
      <c r="C7" s="35">
        <v>63819</v>
      </c>
      <c r="D7" s="35">
        <v>47</v>
      </c>
      <c r="E7" s="35">
        <v>18</v>
      </c>
      <c r="F7" s="35">
        <v>0</v>
      </c>
      <c r="G7" s="35">
        <v>0</v>
      </c>
      <c r="H7" s="35" t="s">
        <v>96</v>
      </c>
      <c r="I7" s="35" t="s">
        <v>97</v>
      </c>
      <c r="J7" s="35" t="s">
        <v>98</v>
      </c>
      <c r="K7" s="35" t="s">
        <v>99</v>
      </c>
      <c r="L7" s="35" t="s">
        <v>100</v>
      </c>
      <c r="M7" s="36" t="s">
        <v>101</v>
      </c>
      <c r="N7" s="36" t="s">
        <v>102</v>
      </c>
      <c r="O7" s="36">
        <v>6.56</v>
      </c>
      <c r="P7" s="36">
        <v>100</v>
      </c>
      <c r="Q7" s="36">
        <v>3564</v>
      </c>
      <c r="R7" s="36">
        <v>24322</v>
      </c>
      <c r="S7" s="36">
        <v>180.26</v>
      </c>
      <c r="T7" s="36">
        <v>134.93</v>
      </c>
      <c r="U7" s="36">
        <v>1584</v>
      </c>
      <c r="V7" s="36">
        <v>170.52</v>
      </c>
      <c r="W7" s="36">
        <v>9.2899999999999991</v>
      </c>
      <c r="X7" s="36">
        <v>96.7</v>
      </c>
      <c r="Y7" s="36">
        <v>95.61</v>
      </c>
      <c r="Z7" s="36">
        <v>95.39</v>
      </c>
      <c r="AA7" s="36">
        <v>94.86</v>
      </c>
      <c r="AB7" s="36">
        <v>94.69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440.64</v>
      </c>
      <c r="BF7" s="36">
        <v>439.52</v>
      </c>
      <c r="BG7" s="36">
        <v>441.09</v>
      </c>
      <c r="BH7" s="36">
        <v>425.97</v>
      </c>
      <c r="BI7" s="36">
        <v>429.79</v>
      </c>
      <c r="BJ7" s="36">
        <v>421.01</v>
      </c>
      <c r="BK7" s="36">
        <v>430.64</v>
      </c>
      <c r="BL7" s="36">
        <v>446.63</v>
      </c>
      <c r="BM7" s="36">
        <v>416.91</v>
      </c>
      <c r="BN7" s="36">
        <v>392.19</v>
      </c>
      <c r="BO7" s="36">
        <v>345.93</v>
      </c>
      <c r="BP7" s="36">
        <v>48.33</v>
      </c>
      <c r="BQ7" s="36">
        <v>60.16</v>
      </c>
      <c r="BR7" s="36">
        <v>56.29</v>
      </c>
      <c r="BS7" s="36">
        <v>61.1</v>
      </c>
      <c r="BT7" s="36">
        <v>61.88</v>
      </c>
      <c r="BU7" s="36">
        <v>58.98</v>
      </c>
      <c r="BV7" s="36">
        <v>58.78</v>
      </c>
      <c r="BW7" s="36">
        <v>58.53</v>
      </c>
      <c r="BX7" s="36">
        <v>57.93</v>
      </c>
      <c r="BY7" s="36">
        <v>57.03</v>
      </c>
      <c r="BZ7" s="36">
        <v>59.44</v>
      </c>
      <c r="CA7" s="36">
        <v>326.3</v>
      </c>
      <c r="CB7" s="36">
        <v>267.38</v>
      </c>
      <c r="CC7" s="36">
        <v>289.94</v>
      </c>
      <c r="CD7" s="36">
        <v>279.32</v>
      </c>
      <c r="CE7" s="36">
        <v>280.02</v>
      </c>
      <c r="CF7" s="36">
        <v>253.84</v>
      </c>
      <c r="CG7" s="36">
        <v>257.02999999999997</v>
      </c>
      <c r="CH7" s="36">
        <v>266.57</v>
      </c>
      <c r="CI7" s="36">
        <v>276.93</v>
      </c>
      <c r="CJ7" s="36">
        <v>283.73</v>
      </c>
      <c r="CK7" s="36">
        <v>272.79000000000002</v>
      </c>
      <c r="CL7" s="36">
        <v>100</v>
      </c>
      <c r="CM7" s="36">
        <v>100</v>
      </c>
      <c r="CN7" s="36">
        <v>100</v>
      </c>
      <c r="CO7" s="36">
        <v>100</v>
      </c>
      <c r="CP7" s="36">
        <v>100</v>
      </c>
      <c r="CQ7" s="36">
        <v>60.03</v>
      </c>
      <c r="CR7" s="36">
        <v>61.93</v>
      </c>
      <c r="CS7" s="36">
        <v>58.06</v>
      </c>
      <c r="CT7" s="36">
        <v>59.08</v>
      </c>
      <c r="CU7" s="36">
        <v>58.25</v>
      </c>
      <c r="CV7" s="36">
        <v>58.84</v>
      </c>
      <c r="CW7" s="36">
        <v>100</v>
      </c>
      <c r="CX7" s="36">
        <v>100</v>
      </c>
      <c r="CY7" s="36">
        <v>100</v>
      </c>
      <c r="CZ7" s="36">
        <v>100</v>
      </c>
      <c r="DA7" s="36">
        <v>100</v>
      </c>
      <c r="DB7" s="36">
        <v>76.8</v>
      </c>
      <c r="DC7" s="36">
        <v>77.25</v>
      </c>
      <c r="DD7" s="36">
        <v>75.790000000000006</v>
      </c>
      <c r="DE7" s="36">
        <v>77.12</v>
      </c>
      <c r="DF7" s="36">
        <v>68.150000000000006</v>
      </c>
      <c r="DG7" s="36">
        <v>74.349999999999994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user</cp:lastModifiedBy>
  <cp:lastPrinted>2017-02-15T03:36:25Z</cp:lastPrinted>
  <dcterms:created xsi:type="dcterms:W3CDTF">2017-02-08T03:21:59Z</dcterms:created>
  <dcterms:modified xsi:type="dcterms:W3CDTF">2017-02-16T06:42:09Z</dcterms:modified>
</cp:coreProperties>
</file>