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61\Desktop\2016年度　【経営比較分析表】法非適下水②（町村・一組分）修正後\"/>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calcMode="manual"/>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<sst xmlns="http://schemas.openxmlformats.org/spreadsheetml/2006/main" count="226" uniqueCount="111">
  <si>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</si>
  <si>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</si>
  <si>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</si>
  <si>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</si>
  <si>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</si>
  <si>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</si>
  <si>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</si>
  <si>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</si>
  <si>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</si>
  <si>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</si>
  <si>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</si>
  <si>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</si>
  <si>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</si>
  <si>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</si>
  <si>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</si>
  <si>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</si>
  <si>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</si>
  <si>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</si>
  <si>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</si>
  <si>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</si>
  <si>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</si>
  <si>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</si>
  <si>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</si>
  <si>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</si>
  <si>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</si>
  <si>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</si>
  <si>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</si>
  <si>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</si>
  <si>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</si>
  <si>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</si>
  <si>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</si>
  <si>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</si>
  <si>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</si>
  <si>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</si>
  <si>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</si>
  <si>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</si>
  <si>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</si>
  <si>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</si>
  <si>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</si>
  <si>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</si>
  <si>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</si>
  <si>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</si>
  <si>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</si>
  <si>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</si>
  <si>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</si>
  <si>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</si>
  <si>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</si>
  <si>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</si>
  <si>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</si>
  <si>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</si>
  <si>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</si>
  <si>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</si>
  <si>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</si>
  <si>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</si>
  <si>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</si>
  <si>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</si>
  <si>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</si>
  <si>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</si>
  <si>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</si>
  <si>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</si>
  <si>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</si>
  <si>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</si>
  <si>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</si>
  <si>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</si>
  <si>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</si>
  <si>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</si>
  <si>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</si>
  <si>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</si>
  <si>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</si>
  <si>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</si>
  <si>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</si>
  <si>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</si>
  <si>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</si>
  <si>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</si>
  <si>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</si>
  <si>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</si>
  <si>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</si>
  <si>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</si>
  <si>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</si>
  <si>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</si>
  <si>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</si>
  <si>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</si>
  <si>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</si>
  <si>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</si>
  <si>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</si>
  <si>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</si>
  <si>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</si>
  <si>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</si>
  <si>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</si>
  <si>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</si>
  <si>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</si>
  <si>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</si>
  <si>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</si>
  <si>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</si>
  <si>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</si>
  <si>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</si>
  <si>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</si>
  <si>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</si>
  <si>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</si>
  <si>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</si>
  <si>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</si>
  <si>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</si>
  <si>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</si>
  <si>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</si>
  <si>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</si>
  <si>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</si>
  <si>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</si>
  <si>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</si>
  <si>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phoneticPr fontId="4"/>
  </si>
  <si>
    <t>　①収益的収支比率は、平成２６年度は維持管理費の内、マンホールポンプで使用する電気使用料が料金改正による増加や地方債償還金額が年々増加したことから収益的収支比率が減少しています。
　平成２７年度は、使用料金を約８％引上げたことから。収益が改善しました。
　②と③は、本事業が公営企業法非適用のため、該当数値はありません。
　④企業債残高対事業規模比率は、類似団体平均値より大きく下回っています。また、汚水処理施設の建設改良費に充てる企業債の起債額を平成２０年度以降大きく減らしたため、企業債残高は償還により減少していきます。そのため、企業債残高対事業規模比率については、減少していきます。
　⑤経費回収率は、類似団体平均値を上回っています。平成２７年度は、使用料金を約８％引上げたことから改善しました。維持管理費など汚水処理に係る経費が増大すると減少していきます。
　⑥汚水処理費原価については、類似団体平均値を下回っております。維持管理費など汚水処理に係る経費が増大していることから、汚水処理原価は高くなっていきます。
　⑦施設利用率は、汚水全てを山形県最上川下流流域下水道に接続しているため、本事業での該当数値はありません。
　⑧水洗化率は、類似団体平均値を上回っています。管渠整備は既に終了しており、未水洗化世帯への接続を行い、水洗化率を１００％に近づけることが今後の課題になります。</t>
    <rPh sb="320" eb="322">
      <t>ヘイセイ</t>
    </rPh>
    <rPh sb="324" eb="326">
      <t>ネンド</t>
    </rPh>
    <phoneticPr fontId="4"/>
  </si>
  <si>
    <t>　①は、本事業が公営企業法非適用のため、該当数値はありません。
　②管渠老朽化率は、法定耐用年数を超えた管渠がないため、該当数値はありません。
　③管渠改善率は、平成２７年度末時点で汚水管渠の総延長は約４７ｋｍありますが、法定耐用年数を超えた管渠はありません。
　平成８年度より一部管渠の供用を開始しており、平成２０年度より汚水管渠の点検・洗浄を、上流部より行っております。今後は管渠の点検・洗浄延長を増やし、全ての汚水管渠の点検・洗浄を行う予定で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</si>
</sst>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0.9</c:v>
                </c:pt>
              </c:numCache>
            </c:numRef>
          </c:val>
        </c:ser>
        <c:dLbls>
          <c:showLegendKey val="0"/>
          <c:showVal val="0"/>
          <c:showCatName val="0"/>
          <c:showSerName val="0"/>
          <c:showPercent val="0"/>
          <c:showBubbleSize val="0"/>
        </c:dLbls>
        <c:gapWidth val="150"/>
        <c:axId val="287126960"/>
        <c:axId val="289093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287126960"/>
        <c:axId val="289093480"/>
      </c:lineChart>
      <c:dateAx>
        <c:axId val="287126960"/>
        <c:scaling>
          <c:orientation val="minMax"/>
        </c:scaling>
        <c:delete val="1"/>
        <c:axPos val="b"/>
        <c:numFmt formatCode="ge" sourceLinked="1"/>
        <c:majorTickMark val="none"/>
        <c:minorTickMark val="none"/>
        <c:tickLblPos val="none"/>
        <c:crossAx val="289093480"/>
        <c:crosses val="autoZero"/>
        <c:auto val="1"/>
        <c:lblOffset val="100"/>
        <c:baseTimeUnit val="years"/>
      </c:dateAx>
      <c:valAx>
        <c:axId val="289093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12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8401568"/>
        <c:axId val="33962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43.65</c:v>
                </c:pt>
                <c:pt idx="3">
                  <c:v>43.58</c:v>
                </c:pt>
                <c:pt idx="4">
                  <c:v>41.35</c:v>
                </c:pt>
              </c:numCache>
            </c:numRef>
          </c:val>
          <c:smooth val="0"/>
        </c:ser>
        <c:dLbls>
          <c:showLegendKey val="0"/>
          <c:showVal val="0"/>
          <c:showCatName val="0"/>
          <c:showSerName val="0"/>
          <c:showPercent val="0"/>
          <c:showBubbleSize val="0"/>
        </c:dLbls>
        <c:marker val="1"/>
        <c:smooth val="0"/>
        <c:axId val="288401568"/>
        <c:axId val="339625040"/>
      </c:lineChart>
      <c:dateAx>
        <c:axId val="288401568"/>
        <c:scaling>
          <c:orientation val="minMax"/>
        </c:scaling>
        <c:delete val="1"/>
        <c:axPos val="b"/>
        <c:numFmt formatCode="ge" sourceLinked="1"/>
        <c:majorTickMark val="none"/>
        <c:minorTickMark val="none"/>
        <c:tickLblPos val="none"/>
        <c:crossAx val="339625040"/>
        <c:crosses val="autoZero"/>
        <c:auto val="1"/>
        <c:lblOffset val="100"/>
        <c:baseTimeUnit val="years"/>
      </c:dateAx>
      <c:valAx>
        <c:axId val="33962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40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85.09</c:v>
                </c:pt>
                <c:pt idx="1">
                  <c:v>85.99</c:v>
                </c:pt>
                <c:pt idx="2">
                  <c:v>87.44</c:v>
                </c:pt>
                <c:pt idx="3">
                  <c:v>88.14</c:v>
                </c:pt>
                <c:pt idx="4">
                  <c:v>88.65</c:v>
                </c:pt>
              </c:numCache>
            </c:numRef>
          </c:val>
        </c:ser>
        <c:dLbls>
          <c:showLegendKey val="0"/>
          <c:showVal val="0"/>
          <c:showCatName val="0"/>
          <c:showSerName val="0"/>
          <c:showPercent val="0"/>
          <c:showBubbleSize val="0"/>
        </c:dLbls>
        <c:gapWidth val="150"/>
        <c:axId val="339626216"/>
        <c:axId val="33962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82.2</c:v>
                </c:pt>
                <c:pt idx="3">
                  <c:v>82.35</c:v>
                </c:pt>
                <c:pt idx="4">
                  <c:v>82.9</c:v>
                </c:pt>
              </c:numCache>
            </c:numRef>
          </c:val>
          <c:smooth val="0"/>
        </c:ser>
        <c:dLbls>
          <c:showLegendKey val="0"/>
          <c:showVal val="0"/>
          <c:showCatName val="0"/>
          <c:showSerName val="0"/>
          <c:showPercent val="0"/>
          <c:showBubbleSize val="0"/>
        </c:dLbls>
        <c:marker val="1"/>
        <c:smooth val="0"/>
        <c:axId val="339626216"/>
        <c:axId val="339626608"/>
      </c:lineChart>
      <c:dateAx>
        <c:axId val="339626216"/>
        <c:scaling>
          <c:orientation val="minMax"/>
        </c:scaling>
        <c:delete val="1"/>
        <c:axPos val="b"/>
        <c:numFmt formatCode="ge" sourceLinked="1"/>
        <c:majorTickMark val="none"/>
        <c:minorTickMark val="none"/>
        <c:tickLblPos val="none"/>
        <c:crossAx val="339626608"/>
        <c:crosses val="autoZero"/>
        <c:auto val="1"/>
        <c:lblOffset val="100"/>
        <c:baseTimeUnit val="years"/>
      </c:dateAx>
      <c:valAx>
        <c:axId val="33962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626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73.22</c:v>
                </c:pt>
                <c:pt idx="1">
                  <c:v>73.06</c:v>
                </c:pt>
                <c:pt idx="2">
                  <c:v>72.75</c:v>
                </c:pt>
                <c:pt idx="3">
                  <c:v>71.86</c:v>
                </c:pt>
                <c:pt idx="4">
                  <c:v>73.569999999999993</c:v>
                </c:pt>
              </c:numCache>
            </c:numRef>
          </c:val>
        </c:ser>
        <c:dLbls>
          <c:showLegendKey val="0"/>
          <c:showVal val="0"/>
          <c:showCatName val="0"/>
          <c:showSerName val="0"/>
          <c:showPercent val="0"/>
          <c:showBubbleSize val="0"/>
        </c:dLbls>
        <c:gapWidth val="150"/>
        <c:axId val="289094264"/>
        <c:axId val="28909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9094264"/>
        <c:axId val="289093872"/>
      </c:lineChart>
      <c:dateAx>
        <c:axId val="289094264"/>
        <c:scaling>
          <c:orientation val="minMax"/>
        </c:scaling>
        <c:delete val="1"/>
        <c:axPos val="b"/>
        <c:numFmt formatCode="ge" sourceLinked="1"/>
        <c:majorTickMark val="none"/>
        <c:minorTickMark val="none"/>
        <c:tickLblPos val="none"/>
        <c:crossAx val="289093872"/>
        <c:crosses val="autoZero"/>
        <c:auto val="1"/>
        <c:lblOffset val="100"/>
        <c:baseTimeUnit val="years"/>
      </c:dateAx>
      <c:valAx>
        <c:axId val="28909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9094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1755376"/>
        <c:axId val="280932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1755376"/>
        <c:axId val="280932728"/>
      </c:lineChart>
      <c:dateAx>
        <c:axId val="281755376"/>
        <c:scaling>
          <c:orientation val="minMax"/>
        </c:scaling>
        <c:delete val="1"/>
        <c:axPos val="b"/>
        <c:numFmt formatCode="ge" sourceLinked="1"/>
        <c:majorTickMark val="none"/>
        <c:minorTickMark val="none"/>
        <c:tickLblPos val="none"/>
        <c:crossAx val="280932728"/>
        <c:crosses val="autoZero"/>
        <c:auto val="1"/>
        <c:lblOffset val="100"/>
        <c:baseTimeUnit val="years"/>
      </c:dateAx>
      <c:valAx>
        <c:axId val="280932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175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8400000"/>
        <c:axId val="288400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8400000"/>
        <c:axId val="288400392"/>
      </c:lineChart>
      <c:dateAx>
        <c:axId val="288400000"/>
        <c:scaling>
          <c:orientation val="minMax"/>
        </c:scaling>
        <c:delete val="1"/>
        <c:axPos val="b"/>
        <c:numFmt formatCode="ge" sourceLinked="1"/>
        <c:majorTickMark val="none"/>
        <c:minorTickMark val="none"/>
        <c:tickLblPos val="none"/>
        <c:crossAx val="288400392"/>
        <c:crosses val="autoZero"/>
        <c:auto val="1"/>
        <c:lblOffset val="100"/>
        <c:baseTimeUnit val="years"/>
      </c:dateAx>
      <c:valAx>
        <c:axId val="288400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40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8401960"/>
        <c:axId val="288496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8401960"/>
        <c:axId val="288496344"/>
      </c:lineChart>
      <c:dateAx>
        <c:axId val="288401960"/>
        <c:scaling>
          <c:orientation val="minMax"/>
        </c:scaling>
        <c:delete val="1"/>
        <c:axPos val="b"/>
        <c:numFmt formatCode="ge" sourceLinked="1"/>
        <c:majorTickMark val="none"/>
        <c:minorTickMark val="none"/>
        <c:tickLblPos val="none"/>
        <c:crossAx val="288496344"/>
        <c:crosses val="autoZero"/>
        <c:auto val="1"/>
        <c:lblOffset val="100"/>
        <c:baseTimeUnit val="years"/>
      </c:dateAx>
      <c:valAx>
        <c:axId val="288496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401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8497520"/>
        <c:axId val="288497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8497520"/>
        <c:axId val="288497912"/>
      </c:lineChart>
      <c:dateAx>
        <c:axId val="288497520"/>
        <c:scaling>
          <c:orientation val="minMax"/>
        </c:scaling>
        <c:delete val="1"/>
        <c:axPos val="b"/>
        <c:numFmt formatCode="ge" sourceLinked="1"/>
        <c:majorTickMark val="none"/>
        <c:minorTickMark val="none"/>
        <c:tickLblPos val="none"/>
        <c:crossAx val="288497912"/>
        <c:crosses val="autoZero"/>
        <c:auto val="1"/>
        <c:lblOffset val="100"/>
        <c:baseTimeUnit val="years"/>
      </c:dateAx>
      <c:valAx>
        <c:axId val="288497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49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483.02</c:v>
                </c:pt>
                <c:pt idx="1">
                  <c:v>340.16</c:v>
                </c:pt>
                <c:pt idx="2">
                  <c:v>215.59</c:v>
                </c:pt>
                <c:pt idx="3">
                  <c:v>135.34</c:v>
                </c:pt>
                <c:pt idx="4">
                  <c:v>785.5</c:v>
                </c:pt>
              </c:numCache>
            </c:numRef>
          </c:val>
        </c:ser>
        <c:dLbls>
          <c:showLegendKey val="0"/>
          <c:showVal val="0"/>
          <c:showCatName val="0"/>
          <c:showSerName val="0"/>
          <c:showPercent val="0"/>
          <c:showBubbleSize val="0"/>
        </c:dLbls>
        <c:gapWidth val="150"/>
        <c:axId val="288499088"/>
        <c:axId val="288499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1569.13</c:v>
                </c:pt>
                <c:pt idx="3">
                  <c:v>1436</c:v>
                </c:pt>
                <c:pt idx="4">
                  <c:v>1434.89</c:v>
                </c:pt>
              </c:numCache>
            </c:numRef>
          </c:val>
          <c:smooth val="0"/>
        </c:ser>
        <c:dLbls>
          <c:showLegendKey val="0"/>
          <c:showVal val="0"/>
          <c:showCatName val="0"/>
          <c:showSerName val="0"/>
          <c:showPercent val="0"/>
          <c:showBubbleSize val="0"/>
        </c:dLbls>
        <c:marker val="1"/>
        <c:smooth val="0"/>
        <c:axId val="288499088"/>
        <c:axId val="288499480"/>
      </c:lineChart>
      <c:dateAx>
        <c:axId val="288499088"/>
        <c:scaling>
          <c:orientation val="minMax"/>
        </c:scaling>
        <c:delete val="1"/>
        <c:axPos val="b"/>
        <c:numFmt formatCode="ge" sourceLinked="1"/>
        <c:majorTickMark val="none"/>
        <c:minorTickMark val="none"/>
        <c:tickLblPos val="none"/>
        <c:crossAx val="288499480"/>
        <c:crosses val="autoZero"/>
        <c:auto val="1"/>
        <c:lblOffset val="100"/>
        <c:baseTimeUnit val="years"/>
      </c:dateAx>
      <c:valAx>
        <c:axId val="288499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49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94.05</c:v>
                </c:pt>
                <c:pt idx="1">
                  <c:v>93.43</c:v>
                </c:pt>
                <c:pt idx="2">
                  <c:v>89.92</c:v>
                </c:pt>
                <c:pt idx="3">
                  <c:v>86.38</c:v>
                </c:pt>
                <c:pt idx="4">
                  <c:v>94.78</c:v>
                </c:pt>
              </c:numCache>
            </c:numRef>
          </c:val>
        </c:ser>
        <c:dLbls>
          <c:showLegendKey val="0"/>
          <c:showVal val="0"/>
          <c:showCatName val="0"/>
          <c:showSerName val="0"/>
          <c:showPercent val="0"/>
          <c:showBubbleSize val="0"/>
        </c:dLbls>
        <c:gapWidth val="150"/>
        <c:axId val="288399608"/>
        <c:axId val="28839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64.63</c:v>
                </c:pt>
                <c:pt idx="3">
                  <c:v>66.56</c:v>
                </c:pt>
                <c:pt idx="4">
                  <c:v>66.22</c:v>
                </c:pt>
              </c:numCache>
            </c:numRef>
          </c:val>
          <c:smooth val="0"/>
        </c:ser>
        <c:dLbls>
          <c:showLegendKey val="0"/>
          <c:showVal val="0"/>
          <c:showCatName val="0"/>
          <c:showSerName val="0"/>
          <c:showPercent val="0"/>
          <c:showBubbleSize val="0"/>
        </c:dLbls>
        <c:marker val="1"/>
        <c:smooth val="0"/>
        <c:axId val="288399608"/>
        <c:axId val="288399216"/>
      </c:lineChart>
      <c:dateAx>
        <c:axId val="288399608"/>
        <c:scaling>
          <c:orientation val="minMax"/>
        </c:scaling>
        <c:delete val="1"/>
        <c:axPos val="b"/>
        <c:numFmt formatCode="ge" sourceLinked="1"/>
        <c:majorTickMark val="none"/>
        <c:minorTickMark val="none"/>
        <c:tickLblPos val="none"/>
        <c:crossAx val="288399216"/>
        <c:crosses val="autoZero"/>
        <c:auto val="1"/>
        <c:lblOffset val="100"/>
        <c:baseTimeUnit val="years"/>
      </c:dateAx>
      <c:valAx>
        <c:axId val="28839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399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154.5</c:v>
                </c:pt>
                <c:pt idx="1">
                  <c:v>154.93</c:v>
                </c:pt>
                <c:pt idx="2">
                  <c:v>161.34</c:v>
                </c:pt>
                <c:pt idx="3">
                  <c:v>173.2</c:v>
                </c:pt>
                <c:pt idx="4">
                  <c:v>171.01</c:v>
                </c:pt>
              </c:numCache>
            </c:numRef>
          </c:val>
        </c:ser>
        <c:dLbls>
          <c:showLegendKey val="0"/>
          <c:showVal val="0"/>
          <c:showCatName val="0"/>
          <c:showSerName val="0"/>
          <c:showPercent val="0"/>
          <c:showBubbleSize val="0"/>
        </c:dLbls>
        <c:gapWidth val="150"/>
        <c:axId val="339623472"/>
        <c:axId val="339623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245.75</c:v>
                </c:pt>
                <c:pt idx="3">
                  <c:v>244.29</c:v>
                </c:pt>
                <c:pt idx="4">
                  <c:v>246.72</c:v>
                </c:pt>
              </c:numCache>
            </c:numRef>
          </c:val>
          <c:smooth val="0"/>
        </c:ser>
        <c:dLbls>
          <c:showLegendKey val="0"/>
          <c:showVal val="0"/>
          <c:showCatName val="0"/>
          <c:showSerName val="0"/>
          <c:showPercent val="0"/>
          <c:showBubbleSize val="0"/>
        </c:dLbls>
        <c:marker val="1"/>
        <c:smooth val="0"/>
        <c:axId val="339623472"/>
        <c:axId val="339623864"/>
      </c:lineChart>
      <c:dateAx>
        <c:axId val="339623472"/>
        <c:scaling>
          <c:orientation val="minMax"/>
        </c:scaling>
        <c:delete val="1"/>
        <c:axPos val="b"/>
        <c:numFmt formatCode="ge" sourceLinked="1"/>
        <c:majorTickMark val="none"/>
        <c:minorTickMark val="none"/>
        <c:tickLblPos val="none"/>
        <c:crossAx val="339623864"/>
        <c:crosses val="autoZero"/>
        <c:auto val="1"/>
        <c:lblOffset val="100"/>
        <c:baseTimeUnit val="years"/>
      </c:dateAx>
      <c:valAx>
        <c:axId val="33962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62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view="pageBreakPreview" topLeftCell="S22" zoomScale="75" zoomScaleNormal="100" zoomScaleSheetLayoutView="7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三川町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7560</v>
      </c>
      <c r="AM8" s="47"/>
      <c r="AN8" s="47"/>
      <c r="AO8" s="47"/>
      <c r="AP8" s="47"/>
      <c r="AQ8" s="47"/>
      <c r="AR8" s="47"/>
      <c r="AS8" s="47"/>
      <c r="AT8" s="43">
        <f>データ!S6</f>
        <v>33.22</v>
      </c>
      <c r="AU8" s="43"/>
      <c r="AV8" s="43"/>
      <c r="AW8" s="43"/>
      <c r="AX8" s="43"/>
      <c r="AY8" s="43"/>
      <c r="AZ8" s="43"/>
      <c r="BA8" s="43"/>
      <c r="BB8" s="43">
        <f>データ!T6</f>
        <v>227.57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63.7</v>
      </c>
      <c r="Q10" s="43"/>
      <c r="R10" s="43"/>
      <c r="S10" s="43"/>
      <c r="T10" s="43"/>
      <c r="U10" s="43"/>
      <c r="V10" s="43"/>
      <c r="W10" s="43">
        <f>データ!P6</f>
        <v>88.01</v>
      </c>
      <c r="X10" s="43"/>
      <c r="Y10" s="43"/>
      <c r="Z10" s="43"/>
      <c r="AA10" s="43"/>
      <c r="AB10" s="43"/>
      <c r="AC10" s="43"/>
      <c r="AD10" s="47">
        <f>データ!Q6</f>
        <v>3373</v>
      </c>
      <c r="AE10" s="47"/>
      <c r="AF10" s="47"/>
      <c r="AG10" s="47"/>
      <c r="AH10" s="47"/>
      <c r="AI10" s="47"/>
      <c r="AJ10" s="47"/>
      <c r="AK10" s="2"/>
      <c r="AL10" s="47">
        <f>データ!U6</f>
        <v>4812</v>
      </c>
      <c r="AM10" s="47"/>
      <c r="AN10" s="47"/>
      <c r="AO10" s="47"/>
      <c r="AP10" s="47"/>
      <c r="AQ10" s="47"/>
      <c r="AR10" s="47"/>
      <c r="AS10" s="47"/>
      <c r="AT10" s="43">
        <f>データ!V6</f>
        <v>2.5299999999999998</v>
      </c>
      <c r="AU10" s="43"/>
      <c r="AV10" s="43"/>
      <c r="AW10" s="43"/>
      <c r="AX10" s="43"/>
      <c r="AY10" s="43"/>
      <c r="AZ10" s="43"/>
      <c r="BA10" s="43"/>
      <c r="BB10" s="43">
        <f>データ!W6</f>
        <v>1901.98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64262</v>
      </c>
      <c r="D6" s="31">
        <f t="shared" si="3"/>
        <v>47</v>
      </c>
      <c r="E6" s="31">
        <f t="shared" si="3"/>
        <v>17</v>
      </c>
      <c r="F6" s="31">
        <f t="shared" si="3"/>
        <v>4</v>
      </c>
      <c r="G6" s="31">
        <f t="shared" si="3"/>
        <v>0</v>
      </c>
      <c r="H6" s="31" t="str">
        <f t="shared" si="3"/>
        <v>山形県　三川町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63.7</v>
      </c>
      <c r="P6" s="32">
        <f t="shared" si="3"/>
        <v>88.01</v>
      </c>
      <c r="Q6" s="32">
        <f t="shared" si="3"/>
        <v>3373</v>
      </c>
      <c r="R6" s="32">
        <f t="shared" si="3"/>
        <v>7560</v>
      </c>
      <c r="S6" s="32">
        <f t="shared" si="3"/>
        <v>33.22</v>
      </c>
      <c r="T6" s="32">
        <f t="shared" si="3"/>
        <v>227.57</v>
      </c>
      <c r="U6" s="32">
        <f t="shared" si="3"/>
        <v>4812</v>
      </c>
      <c r="V6" s="32">
        <f t="shared" si="3"/>
        <v>2.5299999999999998</v>
      </c>
      <c r="W6" s="32">
        <f t="shared" si="3"/>
        <v>1901.98</v>
      </c>
      <c r="X6" s="33">
        <f>IF(X7="",NA(),X7)</f>
        <v>73.22</v>
      </c>
      <c r="Y6" s="33">
        <f t="shared" ref="Y6:AG6" si="4">IF(Y7="",NA(),Y7)</f>
        <v>73.06</v>
      </c>
      <c r="Z6" s="33">
        <f t="shared" si="4"/>
        <v>72.75</v>
      </c>
      <c r="AA6" s="33">
        <f t="shared" si="4"/>
        <v>71.86</v>
      </c>
      <c r="AB6" s="33">
        <f t="shared" si="4"/>
        <v>73.569999999999993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483.02</v>
      </c>
      <c r="BF6" s="33">
        <f t="shared" ref="BF6:BN6" si="7">IF(BF7="",NA(),BF7)</f>
        <v>340.16</v>
      </c>
      <c r="BG6" s="33">
        <f t="shared" si="7"/>
        <v>215.59</v>
      </c>
      <c r="BH6" s="33">
        <f t="shared" si="7"/>
        <v>135.34</v>
      </c>
      <c r="BI6" s="33">
        <f t="shared" si="7"/>
        <v>785.5</v>
      </c>
      <c r="BJ6" s="33">
        <f t="shared" si="7"/>
        <v>1835.56</v>
      </c>
      <c r="BK6" s="33">
        <f t="shared" si="7"/>
        <v>1716.82</v>
      </c>
      <c r="BL6" s="33">
        <f t="shared" si="7"/>
        <v>1569.13</v>
      </c>
      <c r="BM6" s="33">
        <f t="shared" si="7"/>
        <v>1436</v>
      </c>
      <c r="BN6" s="33">
        <f t="shared" si="7"/>
        <v>1434.89</v>
      </c>
      <c r="BO6" s="32" t="str">
        <f>IF(BO7="","",IF(BO7="-","【-】","【"&amp;SUBSTITUTE(TEXT(BO7,"#,##0.00"),"-","△")&amp;"】"))</f>
        <v>【1,457.06】</v>
      </c>
      <c r="BP6" s="33">
        <f>IF(BP7="",NA(),BP7)</f>
        <v>94.05</v>
      </c>
      <c r="BQ6" s="33">
        <f t="shared" ref="BQ6:BY6" si="8">IF(BQ7="",NA(),BQ7)</f>
        <v>93.43</v>
      </c>
      <c r="BR6" s="33">
        <f t="shared" si="8"/>
        <v>89.92</v>
      </c>
      <c r="BS6" s="33">
        <f t="shared" si="8"/>
        <v>86.38</v>
      </c>
      <c r="BT6" s="33">
        <f t="shared" si="8"/>
        <v>94.78</v>
      </c>
      <c r="BU6" s="33">
        <f t="shared" si="8"/>
        <v>52.89</v>
      </c>
      <c r="BV6" s="33">
        <f t="shared" si="8"/>
        <v>51.73</v>
      </c>
      <c r="BW6" s="33">
        <f t="shared" si="8"/>
        <v>64.63</v>
      </c>
      <c r="BX6" s="33">
        <f t="shared" si="8"/>
        <v>66.56</v>
      </c>
      <c r="BY6" s="33">
        <f t="shared" si="8"/>
        <v>66.22</v>
      </c>
      <c r="BZ6" s="32" t="str">
        <f>IF(BZ7="","",IF(BZ7="-","【-】","【"&amp;SUBSTITUTE(TEXT(BZ7,"#,##0.00"),"-","△")&amp;"】"))</f>
        <v>【64.73】</v>
      </c>
      <c r="CA6" s="33">
        <f>IF(CA7="",NA(),CA7)</f>
        <v>154.5</v>
      </c>
      <c r="CB6" s="33">
        <f t="shared" ref="CB6:CJ6" si="9">IF(CB7="",NA(),CB7)</f>
        <v>154.93</v>
      </c>
      <c r="CC6" s="33">
        <f t="shared" si="9"/>
        <v>161.34</v>
      </c>
      <c r="CD6" s="33">
        <f t="shared" si="9"/>
        <v>173.2</v>
      </c>
      <c r="CE6" s="33">
        <f t="shared" si="9"/>
        <v>171.01</v>
      </c>
      <c r="CF6" s="33">
        <f t="shared" si="9"/>
        <v>300.52</v>
      </c>
      <c r="CG6" s="33">
        <f t="shared" si="9"/>
        <v>310.47000000000003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36.799999999999997</v>
      </c>
      <c r="CR6" s="33">
        <f t="shared" si="10"/>
        <v>36.67</v>
      </c>
      <c r="CS6" s="33">
        <f t="shared" si="10"/>
        <v>43.65</v>
      </c>
      <c r="CT6" s="33">
        <f t="shared" si="10"/>
        <v>43.58</v>
      </c>
      <c r="CU6" s="33">
        <f t="shared" si="10"/>
        <v>41.35</v>
      </c>
      <c r="CV6" s="32" t="str">
        <f>IF(CV7="","",IF(CV7="-","【-】","【"&amp;SUBSTITUTE(TEXT(CV7,"#,##0.00"),"-","△")&amp;"】"))</f>
        <v>【40.31】</v>
      </c>
      <c r="CW6" s="33">
        <f>IF(CW7="",NA(),CW7)</f>
        <v>85.09</v>
      </c>
      <c r="CX6" s="33">
        <f t="shared" ref="CX6:DF6" si="11">IF(CX7="",NA(),CX7)</f>
        <v>85.99</v>
      </c>
      <c r="CY6" s="33">
        <f t="shared" si="11"/>
        <v>87.44</v>
      </c>
      <c r="CZ6" s="33">
        <f t="shared" si="11"/>
        <v>88.14</v>
      </c>
      <c r="DA6" s="33">
        <f t="shared" si="11"/>
        <v>88.65</v>
      </c>
      <c r="DB6" s="33">
        <f t="shared" si="11"/>
        <v>71.62</v>
      </c>
      <c r="DC6" s="33">
        <f t="shared" si="11"/>
        <v>71.239999999999995</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0.9</v>
      </c>
      <c r="EI6" s="33">
        <f t="shared" si="14"/>
        <v>0.05</v>
      </c>
      <c r="EJ6" s="33">
        <f t="shared" si="14"/>
        <v>0.05</v>
      </c>
      <c r="EK6" s="33">
        <f t="shared" si="14"/>
        <v>0.05</v>
      </c>
      <c r="EL6" s="33">
        <f t="shared" si="14"/>
        <v>0.04</v>
      </c>
      <c r="EM6" s="33">
        <f t="shared" si="14"/>
        <v>7.0000000000000007E-2</v>
      </c>
      <c r="EN6" s="32" t="str">
        <f>IF(EN7="","",IF(EN7="-","【-】","【"&amp;SUBSTITUTE(TEXT(EN7,"#,##0.00"),"-","△")&amp;"】"))</f>
        <v>【0.10】</v>
      </c>
    </row>
    <row r="7" spans="1:144" s="34" customFormat="1">
      <c r="A7" s="26"/>
      <c r="B7" s="35">
        <v>2015</v>
      </c>
      <c r="C7" s="35">
        <v>64262</v>
      </c>
      <c r="D7" s="35">
        <v>47</v>
      </c>
      <c r="E7" s="35">
        <v>17</v>
      </c>
      <c r="F7" s="35">
        <v>4</v>
      </c>
      <c r="G7" s="35">
        <v>0</v>
      </c>
      <c r="H7" s="35" t="s">
        <v>96</v>
      </c>
      <c r="I7" s="35" t="s">
        <v>97</v>
      </c>
      <c r="J7" s="35" t="s">
        <v>98</v>
      </c>
      <c r="K7" s="35" t="s">
        <v>99</v>
      </c>
      <c r="L7" s="35" t="s">
        <v>100</v>
      </c>
      <c r="M7" s="36" t="s">
        <v>101</v>
      </c>
      <c r="N7" s="36" t="s">
        <v>102</v>
      </c>
      <c r="O7" s="36">
        <v>63.7</v>
      </c>
      <c r="P7" s="36">
        <v>88.01</v>
      </c>
      <c r="Q7" s="36">
        <v>3373</v>
      </c>
      <c r="R7" s="36">
        <v>7560</v>
      </c>
      <c r="S7" s="36">
        <v>33.22</v>
      </c>
      <c r="T7" s="36">
        <v>227.57</v>
      </c>
      <c r="U7" s="36">
        <v>4812</v>
      </c>
      <c r="V7" s="36">
        <v>2.5299999999999998</v>
      </c>
      <c r="W7" s="36">
        <v>1901.98</v>
      </c>
      <c r="X7" s="36">
        <v>73.22</v>
      </c>
      <c r="Y7" s="36">
        <v>73.06</v>
      </c>
      <c r="Z7" s="36">
        <v>72.75</v>
      </c>
      <c r="AA7" s="36">
        <v>71.86</v>
      </c>
      <c r="AB7" s="36">
        <v>73.569999999999993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483.02</v>
      </c>
      <c r="BF7" s="36">
        <v>340.16</v>
      </c>
      <c r="BG7" s="36">
        <v>215.59</v>
      </c>
      <c r="BH7" s="36">
        <v>135.34</v>
      </c>
      <c r="BI7" s="36">
        <v>785.5</v>
      </c>
      <c r="BJ7" s="36">
        <v>1835.56</v>
      </c>
      <c r="BK7" s="36">
        <v>1716.82</v>
      </c>
      <c r="BL7" s="36">
        <v>1569.13</v>
      </c>
      <c r="BM7" s="36">
        <v>1436</v>
      </c>
      <c r="BN7" s="36">
        <v>1434.89</v>
      </c>
      <c r="BO7" s="36">
        <v>1457.06</v>
      </c>
      <c r="BP7" s="36">
        <v>94.05</v>
      </c>
      <c r="BQ7" s="36">
        <v>93.43</v>
      </c>
      <c r="BR7" s="36">
        <v>89.92</v>
      </c>
      <c r="BS7" s="36">
        <v>86.38</v>
      </c>
      <c r="BT7" s="36">
        <v>94.78</v>
      </c>
      <c r="BU7" s="36">
        <v>52.89</v>
      </c>
      <c r="BV7" s="36">
        <v>51.73</v>
      </c>
      <c r="BW7" s="36">
        <v>64.63</v>
      </c>
      <c r="BX7" s="36">
        <v>66.56</v>
      </c>
      <c r="BY7" s="36">
        <v>66.22</v>
      </c>
      <c r="BZ7" s="36">
        <v>64.73</v>
      </c>
      <c r="CA7" s="36">
        <v>154.5</v>
      </c>
      <c r="CB7" s="36">
        <v>154.93</v>
      </c>
      <c r="CC7" s="36">
        <v>161.34</v>
      </c>
      <c r="CD7" s="36">
        <v>173.2</v>
      </c>
      <c r="CE7" s="36">
        <v>171.01</v>
      </c>
      <c r="CF7" s="36">
        <v>300.52</v>
      </c>
      <c r="CG7" s="36">
        <v>310.47000000000003</v>
      </c>
      <c r="CH7" s="36">
        <v>245.75</v>
      </c>
      <c r="CI7" s="36">
        <v>244.29</v>
      </c>
      <c r="CJ7" s="36">
        <v>246.72</v>
      </c>
      <c r="CK7" s="36">
        <v>250.25</v>
      </c>
      <c r="CL7" s="36" t="s">
        <v>101</v>
      </c>
      <c r="CM7" s="36" t="s">
        <v>101</v>
      </c>
      <c r="CN7" s="36" t="s">
        <v>101</v>
      </c>
      <c r="CO7" s="36" t="s">
        <v>101</v>
      </c>
      <c r="CP7" s="36" t="s">
        <v>101</v>
      </c>
      <c r="CQ7" s="36">
        <v>36.799999999999997</v>
      </c>
      <c r="CR7" s="36">
        <v>36.67</v>
      </c>
      <c r="CS7" s="36">
        <v>43.65</v>
      </c>
      <c r="CT7" s="36">
        <v>43.58</v>
      </c>
      <c r="CU7" s="36">
        <v>41.35</v>
      </c>
      <c r="CV7" s="36">
        <v>40.31</v>
      </c>
      <c r="CW7" s="36">
        <v>85.09</v>
      </c>
      <c r="CX7" s="36">
        <v>85.99</v>
      </c>
      <c r="CY7" s="36">
        <v>87.44</v>
      </c>
      <c r="CZ7" s="36">
        <v>88.14</v>
      </c>
      <c r="DA7" s="36">
        <v>88.65</v>
      </c>
      <c r="DB7" s="36">
        <v>71.62</v>
      </c>
      <c r="DC7" s="36">
        <v>71.239999999999995</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0.9</v>
      </c>
      <c r="EI7" s="36">
        <v>0.05</v>
      </c>
      <c r="EJ7" s="36">
        <v>0.05</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2017-02-14T11:38:09Z</cp:lastPrinted>
  <dcterms:created xsi:type="dcterms:W3CDTF">2017-02-08T02:58:58Z</dcterms:created>
  <dcterms:modified xsi:type="dcterms:W3CDTF">2017-02-16T06:09:31Z</dcterms:modified>
  <cp:category/>
</cp:coreProperties>
</file>