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G132PC033U\Desktop\02駐車場関係\地方公営企業決算状況調査\経営戦略\【照会】31.1.11平成29年度公営企業決算に係る経営比較分析表の作成について\【経営比較分析表】2017_062014_47_140\"/>
    </mc:Choice>
  </mc:AlternateContent>
  <workbookProtection workbookAlgorithmName="SHA-512" workbookHashValue="tOc3c85f+Se6TsJPfu+232NfvxQoY2UyWhNAH5Y3/pe6zCXtGhx4sQPpMjKc/yCkMCsEjXvpcJRe+tOvr4bzdg==" workbookSaltValue="RQErux0m146BXn3/J/Pob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LT76" i="4"/>
  <c r="GQ51" i="4"/>
  <c r="LH30" i="4"/>
  <c r="IE76" i="4"/>
  <c r="GQ30" i="4"/>
  <c r="BZ51" i="4"/>
  <c r="BZ30" i="4"/>
  <c r="HP76" i="4"/>
  <c r="BG51" i="4"/>
  <c r="BG30" i="4"/>
  <c r="AV76" i="4"/>
  <c r="KO51" i="4"/>
  <c r="FX51" i="4"/>
  <c r="FX30" i="4"/>
  <c r="LE76" i="4"/>
  <c r="KO30" i="4"/>
  <c r="JV30" i="4"/>
  <c r="HA76" i="4"/>
  <c r="AN51" i="4"/>
  <c r="FE30" i="4"/>
  <c r="AN30" i="4"/>
  <c r="AG76" i="4"/>
  <c r="JV51" i="4"/>
  <c r="KP76" i="4"/>
  <c r="FE51" i="4"/>
  <c r="KA76" i="4"/>
  <c r="EL51" i="4"/>
  <c r="JC30" i="4"/>
  <c r="GL76" i="4"/>
  <c r="U51" i="4"/>
  <c r="EL30" i="4"/>
  <c r="U30" i="4"/>
  <c r="JC51" i="4"/>
  <c r="R76" i="4"/>
</calcChain>
</file>

<file path=xl/sharedStrings.xml><?xml version="1.0" encoding="utf-8"?>
<sst xmlns="http://schemas.openxmlformats.org/spreadsheetml/2006/main" count="289" uniqueCount="151">
  <si>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</si>
  <si>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</si>
  <si>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</si>
  <si>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</si>
  <si>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</si>
  <si>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</si>
  <si>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</si>
  <si>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</si>
  <si>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</si>
  <si>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</si>
  <si>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</si>
  <si>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</si>
  <si>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</si>
  <si>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</si>
  <si>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</si>
  <si>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</si>
  <si>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</si>
  <si>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</si>
  <si>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</si>
  <si>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</si>
  <si>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</si>
  <si>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</si>
  <si>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</si>
  <si>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</si>
  <si>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</si>
  <si>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</si>
  <si>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</si>
  <si>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</si>
  <si>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</si>
  <si>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</si>
  <si>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</si>
  <si>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</si>
  <si>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</si>
  <si>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</si>
  <si>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</si>
  <si>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</si>
  <si>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</si>
  <si>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</si>
  <si>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</si>
  <si>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</si>
  <si>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</si>
  <si>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</si>
  <si>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</si>
  <si>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</si>
  <si>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</si>
  <si>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</si>
  <si>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</si>
  <si>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</si>
  <si>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</si>
  <si>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</si>
  <si>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</si>
  <si>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</si>
  <si>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</si>
  <si>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</si>
  <si>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</si>
  <si>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</si>
  <si>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</si>
  <si>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</si>
  <si>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</si>
  <si>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</si>
  <si>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</si>
  <si>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</si>
  <si>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</si>
  <si>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</si>
  <si>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</si>
  <si>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</si>
  <si>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</si>
  <si>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</si>
  <si>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</si>
  <si>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</si>
  <si>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</si>
  <si>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</si>
  <si>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</si>
  <si>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</si>
  <si>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</si>
  <si>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</si>
  <si>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</si>
  <si>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</si>
  <si>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</si>
  <si>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</si>
  <si>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</si>
  <si>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</si>
  <si>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</si>
  <si>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</si>
  <si>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</si>
  <si>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</si>
  <si>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</si>
  <si>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</si>
  <si>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</si>
  <si>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</si>
  <si>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</si>
  <si>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</si>
  <si>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</si>
  <si>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</si>
  <si>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</si>
  <si>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</si>
  <si>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</si>
  <si>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</si>
  <si>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</si>
  <si>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</si>
  <si>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</si>
  <si>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</si>
  <si>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</si>
  <si>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</si>
  <si>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</si>
  <si>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</si>
  <si>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</si>
  <si>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</si>
  <si>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</si>
  <si>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</si>
  <si>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</si>
  <si>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</si>
  <si>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</si>
  <si>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</si>
  <si>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</si>
  <si>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</si>
  <si>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</si>
  <si>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当該値(N-1)</t>
    <phoneticPr fontId="5"/>
  </si>
  <si>
    <t>当該値(N-3)</t>
    <phoneticPr fontId="5"/>
  </si>
  <si>
    <t>当該値(N-1)</t>
    <phoneticPr fontId="5"/>
  </si>
  <si>
    <t>当該値(N)</t>
    <phoneticPr fontId="5"/>
  </si>
  <si>
    <t>当該値(N-3)</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</si>
  <si>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</si>
  <si>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</si>
  <si>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</si>
  <si>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</si>
  <si>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</si>
  <si>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</si>
  <si>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</si>
  <si>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</si>
  <si>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山形市山形駅東口交通センター駐車場</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</si>
  <si>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</si>
  <si>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</si>
  <si>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</si>
  <si>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</si>
  <si>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</si>
  <si>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</si>
  <si>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</si>
  <si>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</si>
  <si>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</si>
  <si>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</si>
  <si>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</si>
  <si>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</si>
  <si>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</si>
  <si>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</si>
  <si>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</si>
  <si>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</si>
  <si>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⑩企業債残高対料金収入比率は、類似施設平均値に比べ低い水準で推移し、平成27年度に企業債残高が０になった。また今後、施設の老朽化対策工事にあたっては駐車場事業債の活用を検討しながら進めていく予定である。
</t>
    <rPh sb="1" eb="3">
      <t>キギョウ</t>
    </rPh>
    <rPh sb="3" eb="4">
      <t>サイ</t>
    </rPh>
    <rPh sb="4" eb="6">
      <t>ザンダカ</t>
    </rPh>
    <rPh sb="6" eb="7">
      <t>タイ</t>
    </rPh>
    <rPh sb="7" eb="9">
      <t>リョウキン</t>
    </rPh>
    <rPh sb="9" eb="11">
      <t>シュウニュウ</t>
    </rPh>
    <rPh sb="11" eb="13">
      <t>ヒリツ</t>
    </rPh>
    <rPh sb="15" eb="17">
      <t>ルイジ</t>
    </rPh>
    <rPh sb="17" eb="19">
      <t>シセツ</t>
    </rPh>
    <rPh sb="19" eb="21">
      <t>ヘイキン</t>
    </rPh>
    <rPh sb="21" eb="22">
      <t>チ</t>
    </rPh>
    <rPh sb="23" eb="24">
      <t>クラ</t>
    </rPh>
    <rPh sb="25" eb="26">
      <t>ヒク</t>
    </rPh>
    <rPh sb="27" eb="29">
      <t>スイジュン</t>
    </rPh>
    <rPh sb="30" eb="32">
      <t>スイイ</t>
    </rPh>
    <rPh sb="34" eb="36">
      <t>ヘイセイ</t>
    </rPh>
    <rPh sb="38" eb="40">
      <t>ネンド</t>
    </rPh>
    <rPh sb="41" eb="43">
      <t>キギョウ</t>
    </rPh>
    <rPh sb="43" eb="44">
      <t>サイ</t>
    </rPh>
    <rPh sb="44" eb="46">
      <t>ザンダカ</t>
    </rPh>
    <phoneticPr fontId="6"/>
  </si>
  <si>
    <t>①収益的収支比率は、経年100%を上回っていることから健全な水準で推移している。また償還金残高の減及び利用拡大の取組みにより、平成28年度以降は類似施設平均値を上回る水準になった。今後も健全な水準で推移していくと思われる。
④売上高GOP比率は、類似施設平均値を上回っており、平成29年度は全国平均値を大きく上回った。
⑤EBITDAは、類似施設平均値と比較して高い水準にあり、平成29年度は全国平均値を大きく上回った。</t>
    <rPh sb="49" eb="50">
      <t>オヨ</t>
    </rPh>
    <rPh sb="51" eb="53">
      <t>リヨウ</t>
    </rPh>
    <rPh sb="53" eb="55">
      <t>カクダイ</t>
    </rPh>
    <rPh sb="56" eb="58">
      <t>トリク</t>
    </rPh>
    <rPh sb="63" eb="65">
      <t>ヘイセイ</t>
    </rPh>
    <rPh sb="67" eb="69">
      <t>ネンド</t>
    </rPh>
    <rPh sb="69" eb="71">
      <t>イコウ</t>
    </rPh>
    <rPh sb="72" eb="74">
      <t>ルイジ</t>
    </rPh>
    <rPh sb="74" eb="76">
      <t>シセツ</t>
    </rPh>
    <rPh sb="76" eb="79">
      <t>ヘイキンチ</t>
    </rPh>
    <rPh sb="80" eb="82">
      <t>ウワマワ</t>
    </rPh>
    <rPh sb="83" eb="85">
      <t>スイジュン</t>
    </rPh>
    <rPh sb="90" eb="92">
      <t>コンゴ</t>
    </rPh>
    <rPh sb="93" eb="95">
      <t>ケンゼン</t>
    </rPh>
    <rPh sb="96" eb="98">
      <t>スイジュン</t>
    </rPh>
    <rPh sb="99" eb="101">
      <t>スイイ</t>
    </rPh>
    <rPh sb="106" eb="107">
      <t>オモ</t>
    </rPh>
    <rPh sb="114" eb="116">
      <t>ウリアゲ</t>
    </rPh>
    <rPh sb="116" eb="117">
      <t>タカ</t>
    </rPh>
    <rPh sb="120" eb="122">
      <t>ヒリツ</t>
    </rPh>
    <rPh sb="124" eb="126">
      <t>ルイジ</t>
    </rPh>
    <rPh sb="126" eb="128">
      <t>シセツ</t>
    </rPh>
    <rPh sb="128" eb="130">
      <t>ヘイキン</t>
    </rPh>
    <rPh sb="130" eb="131">
      <t>チ</t>
    </rPh>
    <rPh sb="132" eb="133">
      <t>ウエ</t>
    </rPh>
    <rPh sb="133" eb="134">
      <t>マワ</t>
    </rPh>
    <rPh sb="139" eb="141">
      <t>ヘイセイ</t>
    </rPh>
    <rPh sb="143" eb="145">
      <t>ネンド</t>
    </rPh>
    <rPh sb="146" eb="148">
      <t>ゼンコク</t>
    </rPh>
    <rPh sb="148" eb="151">
      <t>ヘイキンチ</t>
    </rPh>
    <rPh sb="152" eb="153">
      <t>オオ</t>
    </rPh>
    <rPh sb="155" eb="157">
      <t>ウワマワ</t>
    </rPh>
    <rPh sb="171" eb="173">
      <t>ルイジ</t>
    </rPh>
    <rPh sb="173" eb="175">
      <t>シセツ</t>
    </rPh>
    <rPh sb="175" eb="177">
      <t>ヘイキン</t>
    </rPh>
    <rPh sb="177" eb="178">
      <t>チ</t>
    </rPh>
    <rPh sb="179" eb="181">
      <t>ヒカク</t>
    </rPh>
    <rPh sb="183" eb="184">
      <t>タカ</t>
    </rPh>
    <rPh sb="185" eb="187">
      <t>スイジュン</t>
    </rPh>
    <rPh sb="191" eb="193">
      <t>ヘイセイ</t>
    </rPh>
    <rPh sb="195" eb="197">
      <t>ネンド</t>
    </rPh>
    <rPh sb="198" eb="200">
      <t>ゼンコク</t>
    </rPh>
    <rPh sb="200" eb="203">
      <t>ヘイキンチ</t>
    </rPh>
    <rPh sb="204" eb="205">
      <t>オオ</t>
    </rPh>
    <rPh sb="207" eb="209">
      <t>ウワマワ</t>
    </rPh>
    <phoneticPr fontId="6"/>
  </si>
  <si>
    <t xml:space="preserve">稼動率は、類似施設平均値と比較しても、高い水準で推移している。定期利用の拡大を図っていることや、平成29年度から近隣の市営施設と利用提携したことが要因となり、稼動率が上がった。
</t>
    <rPh sb="0" eb="2">
      <t>カドウ</t>
    </rPh>
    <rPh sb="2" eb="3">
      <t>リツ</t>
    </rPh>
    <rPh sb="5" eb="7">
      <t>ルイジ</t>
    </rPh>
    <rPh sb="7" eb="9">
      <t>シセツ</t>
    </rPh>
    <rPh sb="9" eb="12">
      <t>ヘイキンチ</t>
    </rPh>
    <rPh sb="13" eb="15">
      <t>ヒカク</t>
    </rPh>
    <rPh sb="19" eb="20">
      <t>タカ</t>
    </rPh>
    <rPh sb="21" eb="23">
      <t>スイジュン</t>
    </rPh>
    <rPh sb="24" eb="26">
      <t>スイイ</t>
    </rPh>
    <rPh sb="31" eb="33">
      <t>テイキ</t>
    </rPh>
    <rPh sb="33" eb="35">
      <t>リヨウ</t>
    </rPh>
    <rPh sb="36" eb="38">
      <t>カクダイ</t>
    </rPh>
    <rPh sb="39" eb="40">
      <t>ハカ</t>
    </rPh>
    <rPh sb="48" eb="50">
      <t>ヘイセイ</t>
    </rPh>
    <rPh sb="52" eb="54">
      <t>ネンド</t>
    </rPh>
    <rPh sb="56" eb="58">
      <t>キンリン</t>
    </rPh>
    <rPh sb="59" eb="61">
      <t>シエイ</t>
    </rPh>
    <rPh sb="61" eb="63">
      <t>シセツ</t>
    </rPh>
    <rPh sb="64" eb="66">
      <t>リヨウ</t>
    </rPh>
    <rPh sb="66" eb="68">
      <t>テイケイ</t>
    </rPh>
    <rPh sb="73" eb="75">
      <t>ヨウイン</t>
    </rPh>
    <rPh sb="79" eb="81">
      <t>カドウ</t>
    </rPh>
    <rPh sb="81" eb="82">
      <t>リツ</t>
    </rPh>
    <rPh sb="83" eb="84">
      <t>ア</t>
    </rPh>
    <phoneticPr fontId="6"/>
  </si>
  <si>
    <t xml:space="preserve">収益等の状況や利用状況は類似施設平均値や全国平均値と比較し、上回る水準にあり、良好な経営状況を維持している。
平成28年度より、定期利用の拡大を図る取組みを行い、平成29年度から近隣の市営施設と利用提携することで、利用率や収益が増加した。
今後は、継続して良好な水準を維持していくとともに、より一層の経営効率化を図りながら施設の老朽化対策に取り組んでいくことが必要である。
</t>
    <rPh sb="0" eb="2">
      <t>シュウエキ</t>
    </rPh>
    <rPh sb="2" eb="3">
      <t>ナド</t>
    </rPh>
    <rPh sb="4" eb="6">
      <t>ジョウキョウ</t>
    </rPh>
    <rPh sb="7" eb="9">
      <t>リヨウ</t>
    </rPh>
    <rPh sb="9" eb="11">
      <t>ジョウキョウ</t>
    </rPh>
    <rPh sb="12" eb="14">
      <t>ルイジ</t>
    </rPh>
    <rPh sb="14" eb="16">
      <t>シセツ</t>
    </rPh>
    <rPh sb="16" eb="19">
      <t>ヘイキンチ</t>
    </rPh>
    <rPh sb="20" eb="22">
      <t>ゼンコク</t>
    </rPh>
    <rPh sb="22" eb="25">
      <t>ヘイキンチ</t>
    </rPh>
    <rPh sb="26" eb="28">
      <t>ヒカク</t>
    </rPh>
    <rPh sb="30" eb="32">
      <t>ウワマワ</t>
    </rPh>
    <rPh sb="33" eb="35">
      <t>スイジュン</t>
    </rPh>
    <rPh sb="39" eb="41">
      <t>リョウコウ</t>
    </rPh>
    <rPh sb="42" eb="44">
      <t>ケイエイ</t>
    </rPh>
    <rPh sb="44" eb="46">
      <t>ジョウキョウ</t>
    </rPh>
    <rPh sb="47" eb="49">
      <t>イジ</t>
    </rPh>
    <rPh sb="55" eb="57">
      <t>ヘイセイ</t>
    </rPh>
    <rPh sb="59" eb="61">
      <t>ネンド</t>
    </rPh>
    <rPh sb="64" eb="66">
      <t>テイキ</t>
    </rPh>
    <rPh sb="66" eb="68">
      <t>リヨウ</t>
    </rPh>
    <rPh sb="69" eb="71">
      <t>カクダイ</t>
    </rPh>
    <rPh sb="72" eb="73">
      <t>ハカ</t>
    </rPh>
    <rPh sb="74" eb="76">
      <t>トリク</t>
    </rPh>
    <rPh sb="78" eb="79">
      <t>オコナ</t>
    </rPh>
    <rPh sb="81" eb="83">
      <t>ヘイセイ</t>
    </rPh>
    <rPh sb="85" eb="87">
      <t>ネンド</t>
    </rPh>
    <rPh sb="89" eb="91">
      <t>キンリン</t>
    </rPh>
    <rPh sb="92" eb="94">
      <t>シエイ</t>
    </rPh>
    <rPh sb="94" eb="96">
      <t>シセツ</t>
    </rPh>
    <rPh sb="97" eb="99">
      <t>リヨウ</t>
    </rPh>
    <rPh sb="99" eb="101">
      <t>テイケイ</t>
    </rPh>
    <rPh sb="107" eb="110">
      <t>リヨウリツ</t>
    </rPh>
    <rPh sb="111" eb="113">
      <t>シュウエキ</t>
    </rPh>
    <rPh sb="114" eb="116">
      <t>ゾウカ</t>
    </rPh>
    <rPh sb="120" eb="122">
      <t>コンゴ</t>
    </rPh>
    <rPh sb="124" eb="126">
      <t>ケイゾク</t>
    </rPh>
    <rPh sb="128" eb="130">
      <t>リョウコウ</t>
    </rPh>
    <rPh sb="131" eb="133">
      <t>スイジュン</t>
    </rPh>
    <rPh sb="134" eb="136">
      <t>イジ</t>
    </rPh>
    <rPh sb="147" eb="149">
      <t>イッソウ</t>
    </rPh>
    <rPh sb="150" eb="152">
      <t>ケイエイ</t>
    </rPh>
    <rPh sb="152" eb="155">
      <t>コウリツカ</t>
    </rPh>
    <rPh sb="156" eb="157">
      <t>ハカ</t>
    </rPh>
    <rPh sb="161" eb="163">
      <t>シセツ</t>
    </rPh>
    <rPh sb="164" eb="167">
      <t>ロウキュウカ</t>
    </rPh>
    <rPh sb="167" eb="169">
      <t>タイサク</t>
    </rPh>
    <rPh sb="170" eb="171">
      <t>ト</t>
    </rPh>
    <rPh sb="172" eb="173">
      <t>ク</t>
    </rPh>
    <rPh sb="180" eb="182">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</si>
</sst>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68.099999999999994</c:v>
                </c:pt>
                <c:pt idx="1">
                  <c:v>76.3</c:v>
                </c:pt>
                <c:pt idx="2">
                  <c:v>164.1</c:v>
                </c:pt>
                <c:pt idx="3">
                  <c:v>174.7</c:v>
                </c:pt>
                <c:pt idx="4">
                  <c:v>261.10000000000002</c:v>
                </c:pt>
              </c:numCache>
            </c:numRef>
          </c:val>
          <c:extLst xmlns:c16r2="http://schemas.microsoft.com/office/drawing/2015/06/chart">
            <c:ext xmlns:c16="http://schemas.microsoft.com/office/drawing/2014/chart" uri="{C3380CC4-5D6E-409C-BE32-E72D297353CC}">
              <c16:uniqueId val="{00000000-F004-43C2-BDA9-120034C1C614}"/>
            </c:ext>
          </c:extLst>
        </c:ser>
        <c:dLbls>
          <c:showLegendKey val="0"/>
          <c:showVal val="0"/>
          <c:showCatName val="0"/>
          <c:showSerName val="0"/>
          <c:showPercent val="0"/>
          <c:showBubbleSize val="0"/>
        </c:dLbls>
        <c:gapWidth val="150"/>
        <c:axId val="242893008"/>
        <c:axId val="24289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F004-43C2-BDA9-120034C1C614}"/>
            </c:ext>
          </c:extLst>
        </c:ser>
        <c:dLbls>
          <c:showLegendKey val="0"/>
          <c:showVal val="0"/>
          <c:showCatName val="0"/>
          <c:showSerName val="0"/>
          <c:showPercent val="0"/>
          <c:showBubbleSize val="0"/>
        </c:dLbls>
        <c:marker val="1"/>
        <c:smooth val="0"/>
        <c:axId val="242893008"/>
        <c:axId val="242893392"/>
      </c:lineChart>
      <c:dateAx>
        <c:axId val="242893008"/>
        <c:scaling>
          <c:orientation val="minMax"/>
        </c:scaling>
        <c:delete val="1"/>
        <c:axPos val="b"/>
        <c:numFmt formatCode="ge" sourceLinked="1"/>
        <c:majorTickMark val="none"/>
        <c:minorTickMark val="none"/>
        <c:tickLblPos val="none"/>
        <c:crossAx val="242893392"/>
        <c:crosses val="autoZero"/>
        <c:auto val="1"/>
        <c:lblOffset val="100"/>
        <c:baseTimeUnit val="years"/>
      </c:dateAx>
      <c:valAx>
        <c:axId val="24289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89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63.9</c:v>
                </c:pt>
                <c:pt idx="1">
                  <c:v>0.3</c:v>
                </c:pt>
                <c:pt idx="2">
                  <c:v>0</c:v>
                </c:pt>
                <c:pt idx="3">
                  <c:v>0</c:v>
                </c:pt>
                <c:pt idx="4">
                  <c:v>0</c:v>
                </c:pt>
              </c:numCache>
            </c:numRef>
          </c:val>
          <c:extLst xmlns:c16r2="http://schemas.microsoft.com/office/drawing/2015/06/chart">
            <c:ext xmlns:c16="http://schemas.microsoft.com/office/drawing/2014/chart" uri="{C3380CC4-5D6E-409C-BE32-E72D297353CC}">
              <c16:uniqueId val="{00000000-7AA6-4019-AE1A-E752AA788567}"/>
            </c:ext>
          </c:extLst>
        </c:ser>
        <c:dLbls>
          <c:showLegendKey val="0"/>
          <c:showVal val="0"/>
          <c:showCatName val="0"/>
          <c:showSerName val="0"/>
          <c:showPercent val="0"/>
          <c:showBubbleSize val="0"/>
        </c:dLbls>
        <c:gapWidth val="150"/>
        <c:axId val="243866008"/>
        <c:axId val="24386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7AA6-4019-AE1A-E752AA788567}"/>
            </c:ext>
          </c:extLst>
        </c:ser>
        <c:dLbls>
          <c:showLegendKey val="0"/>
          <c:showVal val="0"/>
          <c:showCatName val="0"/>
          <c:showSerName val="0"/>
          <c:showPercent val="0"/>
          <c:showBubbleSize val="0"/>
        </c:dLbls>
        <c:marker val="1"/>
        <c:smooth val="0"/>
        <c:axId val="243866008"/>
        <c:axId val="243869464"/>
      </c:lineChart>
      <c:dateAx>
        <c:axId val="243866008"/>
        <c:scaling>
          <c:orientation val="minMax"/>
        </c:scaling>
        <c:delete val="1"/>
        <c:axPos val="b"/>
        <c:numFmt formatCode="ge" sourceLinked="1"/>
        <c:majorTickMark val="none"/>
        <c:minorTickMark val="none"/>
        <c:tickLblPos val="none"/>
        <c:crossAx val="243869464"/>
        <c:crosses val="autoZero"/>
        <c:auto val="1"/>
        <c:lblOffset val="100"/>
        <c:baseTimeUnit val="years"/>
      </c:dateAx>
      <c:valAx>
        <c:axId val="24386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86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369-440B-9AA9-3392EF7A8472}"/>
            </c:ext>
          </c:extLst>
        </c:ser>
        <c:dLbls>
          <c:showLegendKey val="0"/>
          <c:showVal val="0"/>
          <c:showCatName val="0"/>
          <c:showSerName val="0"/>
          <c:showPercent val="0"/>
          <c:showBubbleSize val="0"/>
        </c:dLbls>
        <c:gapWidth val="150"/>
        <c:axId val="243900928"/>
        <c:axId val="2439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369-440B-9AA9-3392EF7A8472}"/>
            </c:ext>
          </c:extLst>
        </c:ser>
        <c:dLbls>
          <c:showLegendKey val="0"/>
          <c:showVal val="0"/>
          <c:showCatName val="0"/>
          <c:showSerName val="0"/>
          <c:showPercent val="0"/>
          <c:showBubbleSize val="0"/>
        </c:dLbls>
        <c:marker val="1"/>
        <c:smooth val="0"/>
        <c:axId val="243900928"/>
        <c:axId val="243901312"/>
      </c:lineChart>
      <c:dateAx>
        <c:axId val="243900928"/>
        <c:scaling>
          <c:orientation val="minMax"/>
        </c:scaling>
        <c:delete val="1"/>
        <c:axPos val="b"/>
        <c:numFmt formatCode="ge" sourceLinked="1"/>
        <c:majorTickMark val="none"/>
        <c:minorTickMark val="none"/>
        <c:tickLblPos val="none"/>
        <c:crossAx val="243901312"/>
        <c:crosses val="autoZero"/>
        <c:auto val="1"/>
        <c:lblOffset val="100"/>
        <c:baseTimeUnit val="years"/>
      </c:dateAx>
      <c:valAx>
        <c:axId val="24390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90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83F-4546-B019-3937123CF020}"/>
            </c:ext>
          </c:extLst>
        </c:ser>
        <c:dLbls>
          <c:showLegendKey val="0"/>
          <c:showVal val="0"/>
          <c:showCatName val="0"/>
          <c:showSerName val="0"/>
          <c:showPercent val="0"/>
          <c:showBubbleSize val="0"/>
        </c:dLbls>
        <c:gapWidth val="150"/>
        <c:axId val="243915872"/>
        <c:axId val="2439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83F-4546-B019-3937123CF020}"/>
            </c:ext>
          </c:extLst>
        </c:ser>
        <c:dLbls>
          <c:showLegendKey val="0"/>
          <c:showVal val="0"/>
          <c:showCatName val="0"/>
          <c:showSerName val="0"/>
          <c:showPercent val="0"/>
          <c:showBubbleSize val="0"/>
        </c:dLbls>
        <c:marker val="1"/>
        <c:smooth val="0"/>
        <c:axId val="243915872"/>
        <c:axId val="243916256"/>
      </c:lineChart>
      <c:dateAx>
        <c:axId val="243915872"/>
        <c:scaling>
          <c:orientation val="minMax"/>
        </c:scaling>
        <c:delete val="1"/>
        <c:axPos val="b"/>
        <c:numFmt formatCode="ge" sourceLinked="1"/>
        <c:majorTickMark val="none"/>
        <c:minorTickMark val="none"/>
        <c:tickLblPos val="none"/>
        <c:crossAx val="243916256"/>
        <c:crosses val="autoZero"/>
        <c:auto val="1"/>
        <c:lblOffset val="100"/>
        <c:baseTimeUnit val="years"/>
      </c:dateAx>
      <c:valAx>
        <c:axId val="24391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91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D1-4BBD-90D1-FA98868CF948}"/>
            </c:ext>
          </c:extLst>
        </c:ser>
        <c:dLbls>
          <c:showLegendKey val="0"/>
          <c:showVal val="0"/>
          <c:showCatName val="0"/>
          <c:showSerName val="0"/>
          <c:showPercent val="0"/>
          <c:showBubbleSize val="0"/>
        </c:dLbls>
        <c:gapWidth val="150"/>
        <c:axId val="244181456"/>
        <c:axId val="24418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D5D1-4BBD-90D1-FA98868CF948}"/>
            </c:ext>
          </c:extLst>
        </c:ser>
        <c:dLbls>
          <c:showLegendKey val="0"/>
          <c:showVal val="0"/>
          <c:showCatName val="0"/>
          <c:showSerName val="0"/>
          <c:showPercent val="0"/>
          <c:showBubbleSize val="0"/>
        </c:dLbls>
        <c:marker val="1"/>
        <c:smooth val="0"/>
        <c:axId val="244181456"/>
        <c:axId val="244181840"/>
      </c:lineChart>
      <c:dateAx>
        <c:axId val="244181456"/>
        <c:scaling>
          <c:orientation val="minMax"/>
        </c:scaling>
        <c:delete val="1"/>
        <c:axPos val="b"/>
        <c:numFmt formatCode="ge" sourceLinked="1"/>
        <c:majorTickMark val="none"/>
        <c:minorTickMark val="none"/>
        <c:tickLblPos val="none"/>
        <c:crossAx val="244181840"/>
        <c:crosses val="autoZero"/>
        <c:auto val="1"/>
        <c:lblOffset val="100"/>
        <c:baseTimeUnit val="years"/>
      </c:dateAx>
      <c:valAx>
        <c:axId val="24418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18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E1-4935-96CD-8E530AB9DFA6}"/>
            </c:ext>
          </c:extLst>
        </c:ser>
        <c:dLbls>
          <c:showLegendKey val="0"/>
          <c:showVal val="0"/>
          <c:showCatName val="0"/>
          <c:showSerName val="0"/>
          <c:showPercent val="0"/>
          <c:showBubbleSize val="0"/>
        </c:dLbls>
        <c:gapWidth val="150"/>
        <c:axId val="244135352"/>
        <c:axId val="24413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0DE1-4935-96CD-8E530AB9DFA6}"/>
            </c:ext>
          </c:extLst>
        </c:ser>
        <c:dLbls>
          <c:showLegendKey val="0"/>
          <c:showVal val="0"/>
          <c:showCatName val="0"/>
          <c:showSerName val="0"/>
          <c:showPercent val="0"/>
          <c:showBubbleSize val="0"/>
        </c:dLbls>
        <c:marker val="1"/>
        <c:smooth val="0"/>
        <c:axId val="244135352"/>
        <c:axId val="244135744"/>
      </c:lineChart>
      <c:dateAx>
        <c:axId val="244135352"/>
        <c:scaling>
          <c:orientation val="minMax"/>
        </c:scaling>
        <c:delete val="1"/>
        <c:axPos val="b"/>
        <c:numFmt formatCode="ge" sourceLinked="1"/>
        <c:majorTickMark val="none"/>
        <c:minorTickMark val="none"/>
        <c:tickLblPos val="none"/>
        <c:crossAx val="244135744"/>
        <c:crosses val="autoZero"/>
        <c:auto val="1"/>
        <c:lblOffset val="100"/>
        <c:baseTimeUnit val="years"/>
      </c:dateAx>
      <c:valAx>
        <c:axId val="244135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413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141.6</c:v>
                </c:pt>
                <c:pt idx="1">
                  <c:v>135.6</c:v>
                </c:pt>
                <c:pt idx="2">
                  <c:v>136</c:v>
                </c:pt>
                <c:pt idx="3">
                  <c:v>140.80000000000001</c:v>
                </c:pt>
                <c:pt idx="4">
                  <c:v>195.4</c:v>
                </c:pt>
              </c:numCache>
            </c:numRef>
          </c:val>
          <c:extLst xmlns:c16r2="http://schemas.microsoft.com/office/drawing/2015/06/chart">
            <c:ext xmlns:c16="http://schemas.microsoft.com/office/drawing/2014/chart" uri="{C3380CC4-5D6E-409C-BE32-E72D297353CC}">
              <c16:uniqueId val="{00000000-8A76-4A72-806E-8AD2CA1ACF38}"/>
            </c:ext>
          </c:extLst>
        </c:ser>
        <c:dLbls>
          <c:showLegendKey val="0"/>
          <c:showVal val="0"/>
          <c:showCatName val="0"/>
          <c:showSerName val="0"/>
          <c:showPercent val="0"/>
          <c:showBubbleSize val="0"/>
        </c:dLbls>
        <c:gapWidth val="150"/>
        <c:axId val="244136528"/>
        <c:axId val="24413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8A76-4A72-806E-8AD2CA1ACF38}"/>
            </c:ext>
          </c:extLst>
        </c:ser>
        <c:dLbls>
          <c:showLegendKey val="0"/>
          <c:showVal val="0"/>
          <c:showCatName val="0"/>
          <c:showSerName val="0"/>
          <c:showPercent val="0"/>
          <c:showBubbleSize val="0"/>
        </c:dLbls>
        <c:marker val="1"/>
        <c:smooth val="0"/>
        <c:axId val="244136528"/>
        <c:axId val="244136920"/>
      </c:lineChart>
      <c:dateAx>
        <c:axId val="244136528"/>
        <c:scaling>
          <c:orientation val="minMax"/>
        </c:scaling>
        <c:delete val="1"/>
        <c:axPos val="b"/>
        <c:numFmt formatCode="ge" sourceLinked="1"/>
        <c:majorTickMark val="none"/>
        <c:minorTickMark val="none"/>
        <c:tickLblPos val="none"/>
        <c:crossAx val="244136920"/>
        <c:crosses val="autoZero"/>
        <c:auto val="1"/>
        <c:lblOffset val="100"/>
        <c:baseTimeUnit val="years"/>
      </c:dateAx>
      <c:valAx>
        <c:axId val="244136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13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53.9</c:v>
                </c:pt>
                <c:pt idx="1">
                  <c:v>36.299999999999997</c:v>
                </c:pt>
                <c:pt idx="2">
                  <c:v>39.4</c:v>
                </c:pt>
                <c:pt idx="3">
                  <c:v>42.7</c:v>
                </c:pt>
                <c:pt idx="4">
                  <c:v>61.7</c:v>
                </c:pt>
              </c:numCache>
            </c:numRef>
          </c:val>
          <c:extLst xmlns:c16r2="http://schemas.microsoft.com/office/drawing/2015/06/chart">
            <c:ext xmlns:c16="http://schemas.microsoft.com/office/drawing/2014/chart" uri="{C3380CC4-5D6E-409C-BE32-E72D297353CC}">
              <c16:uniqueId val="{00000000-49C1-4D90-915C-85219DC47355}"/>
            </c:ext>
          </c:extLst>
        </c:ser>
        <c:dLbls>
          <c:showLegendKey val="0"/>
          <c:showVal val="0"/>
          <c:showCatName val="0"/>
          <c:showSerName val="0"/>
          <c:showPercent val="0"/>
          <c:showBubbleSize val="0"/>
        </c:dLbls>
        <c:gapWidth val="150"/>
        <c:axId val="244134568"/>
        <c:axId val="24413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49C1-4D90-915C-85219DC47355}"/>
            </c:ext>
          </c:extLst>
        </c:ser>
        <c:dLbls>
          <c:showLegendKey val="0"/>
          <c:showVal val="0"/>
          <c:showCatName val="0"/>
          <c:showSerName val="0"/>
          <c:showPercent val="0"/>
          <c:showBubbleSize val="0"/>
        </c:dLbls>
        <c:marker val="1"/>
        <c:smooth val="0"/>
        <c:axId val="244134568"/>
        <c:axId val="244134176"/>
      </c:lineChart>
      <c:dateAx>
        <c:axId val="244134568"/>
        <c:scaling>
          <c:orientation val="minMax"/>
        </c:scaling>
        <c:delete val="1"/>
        <c:axPos val="b"/>
        <c:numFmt formatCode="ge" sourceLinked="1"/>
        <c:majorTickMark val="none"/>
        <c:minorTickMark val="none"/>
        <c:tickLblPos val="none"/>
        <c:crossAx val="244134176"/>
        <c:crosses val="autoZero"/>
        <c:auto val="1"/>
        <c:lblOffset val="100"/>
        <c:baseTimeUnit val="years"/>
      </c:dateAx>
      <c:valAx>
        <c:axId val="24413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134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77058</c:v>
                </c:pt>
                <c:pt idx="1">
                  <c:v>50501</c:v>
                </c:pt>
                <c:pt idx="2">
                  <c:v>54086</c:v>
                </c:pt>
                <c:pt idx="3">
                  <c:v>63225</c:v>
                </c:pt>
                <c:pt idx="4">
                  <c:v>113643</c:v>
                </c:pt>
              </c:numCache>
            </c:numRef>
          </c:val>
          <c:extLst xmlns:c16r2="http://schemas.microsoft.com/office/drawing/2015/06/chart">
            <c:ext xmlns:c16="http://schemas.microsoft.com/office/drawing/2014/chart" uri="{C3380CC4-5D6E-409C-BE32-E72D297353CC}">
              <c16:uniqueId val="{00000000-D3F5-4E05-BF47-420E3A964F57}"/>
            </c:ext>
          </c:extLst>
        </c:ser>
        <c:dLbls>
          <c:showLegendKey val="0"/>
          <c:showVal val="0"/>
          <c:showCatName val="0"/>
          <c:showSerName val="0"/>
          <c:showPercent val="0"/>
          <c:showBubbleSize val="0"/>
        </c:dLbls>
        <c:gapWidth val="150"/>
        <c:axId val="115028720"/>
        <c:axId val="1150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D3F5-4E05-BF47-420E3A964F57}"/>
            </c:ext>
          </c:extLst>
        </c:ser>
        <c:dLbls>
          <c:showLegendKey val="0"/>
          <c:showVal val="0"/>
          <c:showCatName val="0"/>
          <c:showSerName val="0"/>
          <c:showPercent val="0"/>
          <c:showBubbleSize val="0"/>
        </c:dLbls>
        <c:marker val="1"/>
        <c:smooth val="0"/>
        <c:axId val="115028720"/>
        <c:axId val="115027936"/>
      </c:lineChart>
      <c:dateAx>
        <c:axId val="115028720"/>
        <c:scaling>
          <c:orientation val="minMax"/>
        </c:scaling>
        <c:delete val="1"/>
        <c:axPos val="b"/>
        <c:numFmt formatCode="ge" sourceLinked="1"/>
        <c:majorTickMark val="none"/>
        <c:minorTickMark val="none"/>
        <c:tickLblPos val="none"/>
        <c:crossAx val="115027936"/>
        <c:crosses val="autoZero"/>
        <c:auto val="1"/>
        <c:lblOffset val="100"/>
        <c:baseTimeUnit val="years"/>
      </c:dateAx>
      <c:valAx>
        <c:axId val="11502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02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山形県山形市　山形市山形駅東口交通センター駐車場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10730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68.099999999999994</v>
      </c>
      <c r="V31" s="118"/>
      <c r="W31" s="118"/>
      <c r="X31" s="118"/>
      <c r="Y31" s="118"/>
      <c r="Z31" s="118"/>
      <c r="AA31" s="118"/>
      <c r="AB31" s="118"/>
      <c r="AC31" s="118"/>
      <c r="AD31" s="118"/>
      <c r="AE31" s="118"/>
      <c r="AF31" s="118"/>
      <c r="AG31" s="118"/>
      <c r="AH31" s="118"/>
      <c r="AI31" s="118"/>
      <c r="AJ31" s="118"/>
      <c r="AK31" s="118"/>
      <c r="AL31" s="118"/>
      <c r="AM31" s="118"/>
      <c r="AN31" s="118">
        <f>データ!Z7</f>
        <v>76.3</v>
      </c>
      <c r="AO31" s="118"/>
      <c r="AP31" s="118"/>
      <c r="AQ31" s="118"/>
      <c r="AR31" s="118"/>
      <c r="AS31" s="118"/>
      <c r="AT31" s="118"/>
      <c r="AU31" s="118"/>
      <c r="AV31" s="118"/>
      <c r="AW31" s="118"/>
      <c r="AX31" s="118"/>
      <c r="AY31" s="118"/>
      <c r="AZ31" s="118"/>
      <c r="BA31" s="118"/>
      <c r="BB31" s="118"/>
      <c r="BC31" s="118"/>
      <c r="BD31" s="118"/>
      <c r="BE31" s="118"/>
      <c r="BF31" s="118"/>
      <c r="BG31" s="118">
        <f>データ!AA7</f>
        <v>164.1</v>
      </c>
      <c r="BH31" s="118"/>
      <c r="BI31" s="118"/>
      <c r="BJ31" s="118"/>
      <c r="BK31" s="118"/>
      <c r="BL31" s="118"/>
      <c r="BM31" s="118"/>
      <c r="BN31" s="118"/>
      <c r="BO31" s="118"/>
      <c r="BP31" s="118"/>
      <c r="BQ31" s="118"/>
      <c r="BR31" s="118"/>
      <c r="BS31" s="118"/>
      <c r="BT31" s="118"/>
      <c r="BU31" s="118"/>
      <c r="BV31" s="118"/>
      <c r="BW31" s="118"/>
      <c r="BX31" s="118"/>
      <c r="BY31" s="118"/>
      <c r="BZ31" s="118">
        <f>データ!AB7</f>
        <v>174.7</v>
      </c>
      <c r="CA31" s="118"/>
      <c r="CB31" s="118"/>
      <c r="CC31" s="118"/>
      <c r="CD31" s="118"/>
      <c r="CE31" s="118"/>
      <c r="CF31" s="118"/>
      <c r="CG31" s="118"/>
      <c r="CH31" s="118"/>
      <c r="CI31" s="118"/>
      <c r="CJ31" s="118"/>
      <c r="CK31" s="118"/>
      <c r="CL31" s="118"/>
      <c r="CM31" s="118"/>
      <c r="CN31" s="118"/>
      <c r="CO31" s="118"/>
      <c r="CP31" s="118"/>
      <c r="CQ31" s="118"/>
      <c r="CR31" s="118"/>
      <c r="CS31" s="118">
        <f>データ!AC7</f>
        <v>261.10000000000002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141.6</v>
      </c>
      <c r="JD31" s="120"/>
      <c r="JE31" s="120"/>
      <c r="JF31" s="120"/>
      <c r="JG31" s="120"/>
      <c r="JH31" s="120"/>
      <c r="JI31" s="120"/>
      <c r="JJ31" s="120"/>
      <c r="JK31" s="120"/>
      <c r="JL31" s="120"/>
      <c r="JM31" s="120"/>
      <c r="JN31" s="120"/>
      <c r="JO31" s="120"/>
      <c r="JP31" s="120"/>
      <c r="JQ31" s="120"/>
      <c r="JR31" s="120"/>
      <c r="JS31" s="120"/>
      <c r="JT31" s="120"/>
      <c r="JU31" s="121"/>
      <c r="JV31" s="119">
        <f>データ!DL7</f>
        <v>135.6</v>
      </c>
      <c r="JW31" s="120"/>
      <c r="JX31" s="120"/>
      <c r="JY31" s="120"/>
      <c r="JZ31" s="120"/>
      <c r="KA31" s="120"/>
      <c r="KB31" s="120"/>
      <c r="KC31" s="120"/>
      <c r="KD31" s="120"/>
      <c r="KE31" s="120"/>
      <c r="KF31" s="120"/>
      <c r="KG31" s="120"/>
      <c r="KH31" s="120"/>
      <c r="KI31" s="120"/>
      <c r="KJ31" s="120"/>
      <c r="KK31" s="120"/>
      <c r="KL31" s="120"/>
      <c r="KM31" s="120"/>
      <c r="KN31" s="121"/>
      <c r="KO31" s="119">
        <f>データ!DM7</f>
        <v>136</v>
      </c>
      <c r="KP31" s="120"/>
      <c r="KQ31" s="120"/>
      <c r="KR31" s="120"/>
      <c r="KS31" s="120"/>
      <c r="KT31" s="120"/>
      <c r="KU31" s="120"/>
      <c r="KV31" s="120"/>
      <c r="KW31" s="120"/>
      <c r="KX31" s="120"/>
      <c r="KY31" s="120"/>
      <c r="KZ31" s="120"/>
      <c r="LA31" s="120"/>
      <c r="LB31" s="120"/>
      <c r="LC31" s="120"/>
      <c r="LD31" s="120"/>
      <c r="LE31" s="120"/>
      <c r="LF31" s="120"/>
      <c r="LG31" s="121"/>
      <c r="LH31" s="119">
        <f>データ!DN7</f>
        <v>140.80000000000001</v>
      </c>
      <c r="LI31" s="120"/>
      <c r="LJ31" s="120"/>
      <c r="LK31" s="120"/>
      <c r="LL31" s="120"/>
      <c r="LM31" s="120"/>
      <c r="LN31" s="120"/>
      <c r="LO31" s="120"/>
      <c r="LP31" s="120"/>
      <c r="LQ31" s="120"/>
      <c r="LR31" s="120"/>
      <c r="LS31" s="120"/>
      <c r="LT31" s="120"/>
      <c r="LU31" s="120"/>
      <c r="LV31" s="120"/>
      <c r="LW31" s="120"/>
      <c r="LX31" s="120"/>
      <c r="LY31" s="120"/>
      <c r="LZ31" s="121"/>
      <c r="MA31" s="119">
        <f>データ!DO7</f>
        <v>195.4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53.9</v>
      </c>
      <c r="EM52" s="118"/>
      <c r="EN52" s="118"/>
      <c r="EO52" s="118"/>
      <c r="EP52" s="118"/>
      <c r="EQ52" s="118"/>
      <c r="ER52" s="118"/>
      <c r="ES52" s="118"/>
      <c r="ET52" s="118"/>
      <c r="EU52" s="118"/>
      <c r="EV52" s="118"/>
      <c r="EW52" s="118"/>
      <c r="EX52" s="118"/>
      <c r="EY52" s="118"/>
      <c r="EZ52" s="118"/>
      <c r="FA52" s="118"/>
      <c r="FB52" s="118"/>
      <c r="FC52" s="118"/>
      <c r="FD52" s="118"/>
      <c r="FE52" s="118">
        <f>データ!BG7</f>
        <v>36.299999999999997</v>
      </c>
      <c r="FF52" s="118"/>
      <c r="FG52" s="118"/>
      <c r="FH52" s="118"/>
      <c r="FI52" s="118"/>
      <c r="FJ52" s="118"/>
      <c r="FK52" s="118"/>
      <c r="FL52" s="118"/>
      <c r="FM52" s="118"/>
      <c r="FN52" s="118"/>
      <c r="FO52" s="118"/>
      <c r="FP52" s="118"/>
      <c r="FQ52" s="118"/>
      <c r="FR52" s="118"/>
      <c r="FS52" s="118"/>
      <c r="FT52" s="118"/>
      <c r="FU52" s="118"/>
      <c r="FV52" s="118"/>
      <c r="FW52" s="118"/>
      <c r="FX52" s="118">
        <f>データ!BH7</f>
        <v>39.4</v>
      </c>
      <c r="FY52" s="118"/>
      <c r="FZ52" s="118"/>
      <c r="GA52" s="118"/>
      <c r="GB52" s="118"/>
      <c r="GC52" s="118"/>
      <c r="GD52" s="118"/>
      <c r="GE52" s="118"/>
      <c r="GF52" s="118"/>
      <c r="GG52" s="118"/>
      <c r="GH52" s="118"/>
      <c r="GI52" s="118"/>
      <c r="GJ52" s="118"/>
      <c r="GK52" s="118"/>
      <c r="GL52" s="118"/>
      <c r="GM52" s="118"/>
      <c r="GN52" s="118"/>
      <c r="GO52" s="118"/>
      <c r="GP52" s="118"/>
      <c r="GQ52" s="118">
        <f>データ!BI7</f>
        <v>42.7</v>
      </c>
      <c r="GR52" s="118"/>
      <c r="GS52" s="118"/>
      <c r="GT52" s="118"/>
      <c r="GU52" s="118"/>
      <c r="GV52" s="118"/>
      <c r="GW52" s="118"/>
      <c r="GX52" s="118"/>
      <c r="GY52" s="118"/>
      <c r="GZ52" s="118"/>
      <c r="HA52" s="118"/>
      <c r="HB52" s="118"/>
      <c r="HC52" s="118"/>
      <c r="HD52" s="118"/>
      <c r="HE52" s="118"/>
      <c r="HF52" s="118"/>
      <c r="HG52" s="118"/>
      <c r="HH52" s="118"/>
      <c r="HI52" s="118"/>
      <c r="HJ52" s="118">
        <f>データ!BJ7</f>
        <v>61.7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77058</v>
      </c>
      <c r="JD52" s="126"/>
      <c r="JE52" s="126"/>
      <c r="JF52" s="126"/>
      <c r="JG52" s="126"/>
      <c r="JH52" s="126"/>
      <c r="JI52" s="126"/>
      <c r="JJ52" s="126"/>
      <c r="JK52" s="126"/>
      <c r="JL52" s="126"/>
      <c r="JM52" s="126"/>
      <c r="JN52" s="126"/>
      <c r="JO52" s="126"/>
      <c r="JP52" s="126"/>
      <c r="JQ52" s="126"/>
      <c r="JR52" s="126"/>
      <c r="JS52" s="126"/>
      <c r="JT52" s="126"/>
      <c r="JU52" s="126"/>
      <c r="JV52" s="126">
        <f>データ!BR7</f>
        <v>50501</v>
      </c>
      <c r="JW52" s="126"/>
      <c r="JX52" s="126"/>
      <c r="JY52" s="126"/>
      <c r="JZ52" s="126"/>
      <c r="KA52" s="126"/>
      <c r="KB52" s="126"/>
      <c r="KC52" s="126"/>
      <c r="KD52" s="126"/>
      <c r="KE52" s="126"/>
      <c r="KF52" s="126"/>
      <c r="KG52" s="126"/>
      <c r="KH52" s="126"/>
      <c r="KI52" s="126"/>
      <c r="KJ52" s="126"/>
      <c r="KK52" s="126"/>
      <c r="KL52" s="126"/>
      <c r="KM52" s="126"/>
      <c r="KN52" s="126"/>
      <c r="KO52" s="126">
        <f>データ!BS7</f>
        <v>54086</v>
      </c>
      <c r="KP52" s="126"/>
      <c r="KQ52" s="126"/>
      <c r="KR52" s="126"/>
      <c r="KS52" s="126"/>
      <c r="KT52" s="126"/>
      <c r="KU52" s="126"/>
      <c r="KV52" s="126"/>
      <c r="KW52" s="126"/>
      <c r="KX52" s="126"/>
      <c r="KY52" s="126"/>
      <c r="KZ52" s="126"/>
      <c r="LA52" s="126"/>
      <c r="LB52" s="126"/>
      <c r="LC52" s="126"/>
      <c r="LD52" s="126"/>
      <c r="LE52" s="126"/>
      <c r="LF52" s="126"/>
      <c r="LG52" s="126"/>
      <c r="LH52" s="126">
        <f>データ!BT7</f>
        <v>63225</v>
      </c>
      <c r="LI52" s="126"/>
      <c r="LJ52" s="126"/>
      <c r="LK52" s="126"/>
      <c r="LL52" s="126"/>
      <c r="LM52" s="126"/>
      <c r="LN52" s="126"/>
      <c r="LO52" s="126"/>
      <c r="LP52" s="126"/>
      <c r="LQ52" s="126"/>
      <c r="LR52" s="126"/>
      <c r="LS52" s="126"/>
      <c r="LT52" s="126"/>
      <c r="LU52" s="126"/>
      <c r="LV52" s="126"/>
      <c r="LW52" s="126"/>
      <c r="LX52" s="126"/>
      <c r="LY52" s="126"/>
      <c r="LZ52" s="126"/>
      <c r="MA52" s="126">
        <f>データ!BU7</f>
        <v>113643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63.9</v>
      </c>
      <c r="KB77" s="120"/>
      <c r="KC77" s="120"/>
      <c r="KD77" s="120"/>
      <c r="KE77" s="120"/>
      <c r="KF77" s="120"/>
      <c r="KG77" s="120"/>
      <c r="KH77" s="120"/>
      <c r="KI77" s="120"/>
      <c r="KJ77" s="120"/>
      <c r="KK77" s="120"/>
      <c r="KL77" s="120"/>
      <c r="KM77" s="120"/>
      <c r="KN77" s="120"/>
      <c r="KO77" s="121"/>
      <c r="KP77" s="119">
        <f>データ!DA7</f>
        <v>0.3</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Uv3uL6ImCaVtt4J9JdFQjjP8whJftY0eXxMyvZA8itUMPn+9e+EEzyphEW0S5PSOVoDhAhTCXerYc6OY7VG+DA==" saltValue="xhLA0nDeu9ADhB4uqxMX9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113</v>
      </c>
      <c r="AO5" s="59" t="s">
        <v>103</v>
      </c>
      <c r="AP5" s="59" t="s">
        <v>104</v>
      </c>
      <c r="AQ5" s="59" t="s">
        <v>105</v>
      </c>
      <c r="AR5" s="59" t="s">
        <v>106</v>
      </c>
      <c r="AS5" s="59" t="s">
        <v>107</v>
      </c>
      <c r="AT5" s="59" t="s">
        <v>108</v>
      </c>
      <c r="AU5" s="59" t="s">
        <v>109</v>
      </c>
      <c r="AV5" s="59" t="s">
        <v>110</v>
      </c>
      <c r="AW5" s="59" t="s">
        <v>114</v>
      </c>
      <c r="AX5" s="59" t="s">
        <v>101</v>
      </c>
      <c r="AY5" s="59" t="s">
        <v>115</v>
      </c>
      <c r="AZ5" s="59" t="s">
        <v>103</v>
      </c>
      <c r="BA5" s="59" t="s">
        <v>104</v>
      </c>
      <c r="BB5" s="59" t="s">
        <v>105</v>
      </c>
      <c r="BC5" s="59" t="s">
        <v>106</v>
      </c>
      <c r="BD5" s="59" t="s">
        <v>107</v>
      </c>
      <c r="BE5" s="59" t="s">
        <v>108</v>
      </c>
      <c r="BF5" s="59" t="s">
        <v>116</v>
      </c>
      <c r="BG5" s="59" t="s">
        <v>110</v>
      </c>
      <c r="BH5" s="59" t="s">
        <v>114</v>
      </c>
      <c r="BI5" s="59" t="s">
        <v>117</v>
      </c>
      <c r="BJ5" s="59" t="s">
        <v>115</v>
      </c>
      <c r="BK5" s="59" t="s">
        <v>103</v>
      </c>
      <c r="BL5" s="59" t="s">
        <v>104</v>
      </c>
      <c r="BM5" s="59" t="s">
        <v>105</v>
      </c>
      <c r="BN5" s="59" t="s">
        <v>106</v>
      </c>
      <c r="BO5" s="59" t="s">
        <v>107</v>
      </c>
      <c r="BP5" s="59" t="s">
        <v>108</v>
      </c>
      <c r="BQ5" s="59" t="s">
        <v>109</v>
      </c>
      <c r="BR5" s="59" t="s">
        <v>118</v>
      </c>
      <c r="BS5" s="59" t="s">
        <v>114</v>
      </c>
      <c r="BT5" s="59" t="s">
        <v>117</v>
      </c>
      <c r="BU5" s="59" t="s">
        <v>115</v>
      </c>
      <c r="BV5" s="59" t="s">
        <v>103</v>
      </c>
      <c r="BW5" s="59" t="s">
        <v>104</v>
      </c>
      <c r="BX5" s="59" t="s">
        <v>105</v>
      </c>
      <c r="BY5" s="59" t="s">
        <v>106</v>
      </c>
      <c r="BZ5" s="59" t="s">
        <v>107</v>
      </c>
      <c r="CA5" s="59" t="s">
        <v>108</v>
      </c>
      <c r="CB5" s="59" t="s">
        <v>109</v>
      </c>
      <c r="CC5" s="59" t="s">
        <v>99</v>
      </c>
      <c r="CD5" s="59" t="s">
        <v>111</v>
      </c>
      <c r="CE5" s="59" t="s">
        <v>119</v>
      </c>
      <c r="CF5" s="59" t="s">
        <v>120</v>
      </c>
      <c r="CG5" s="59" t="s">
        <v>103</v>
      </c>
      <c r="CH5" s="59" t="s">
        <v>104</v>
      </c>
      <c r="CI5" s="59" t="s">
        <v>105</v>
      </c>
      <c r="CJ5" s="59" t="s">
        <v>106</v>
      </c>
      <c r="CK5" s="59" t="s">
        <v>107</v>
      </c>
      <c r="CL5" s="59" t="s">
        <v>108</v>
      </c>
      <c r="CM5" s="151"/>
      <c r="CN5" s="151"/>
      <c r="CO5" s="59" t="s">
        <v>116</v>
      </c>
      <c r="CP5" s="59" t="s">
        <v>121</v>
      </c>
      <c r="CQ5" s="59" t="s">
        <v>114</v>
      </c>
      <c r="CR5" s="59" t="s">
        <v>117</v>
      </c>
      <c r="CS5" s="59" t="s">
        <v>115</v>
      </c>
      <c r="CT5" s="59" t="s">
        <v>103</v>
      </c>
      <c r="CU5" s="59" t="s">
        <v>104</v>
      </c>
      <c r="CV5" s="59" t="s">
        <v>105</v>
      </c>
      <c r="CW5" s="59" t="s">
        <v>106</v>
      </c>
      <c r="CX5" s="59" t="s">
        <v>107</v>
      </c>
      <c r="CY5" s="59" t="s">
        <v>108</v>
      </c>
      <c r="CZ5" s="59" t="s">
        <v>122</v>
      </c>
      <c r="DA5" s="59" t="s">
        <v>123</v>
      </c>
      <c r="DB5" s="59" t="s">
        <v>100</v>
      </c>
      <c r="DC5" s="59" t="s">
        <v>101</v>
      </c>
      <c r="DD5" s="59" t="s">
        <v>115</v>
      </c>
      <c r="DE5" s="59" t="s">
        <v>103</v>
      </c>
      <c r="DF5" s="59" t="s">
        <v>104</v>
      </c>
      <c r="DG5" s="59" t="s">
        <v>105</v>
      </c>
      <c r="DH5" s="59" t="s">
        <v>106</v>
      </c>
      <c r="DI5" s="59" t="s">
        <v>107</v>
      </c>
      <c r="DJ5" s="59" t="s">
        <v>44</v>
      </c>
      <c r="DK5" s="59" t="s">
        <v>122</v>
      </c>
      <c r="DL5" s="59" t="s">
        <v>110</v>
      </c>
      <c r="DM5" s="59" t="s">
        <v>114</v>
      </c>
      <c r="DN5" s="59" t="s">
        <v>119</v>
      </c>
      <c r="DO5" s="59" t="s">
        <v>113</v>
      </c>
      <c r="DP5" s="59" t="s">
        <v>103</v>
      </c>
      <c r="DQ5" s="59" t="s">
        <v>104</v>
      </c>
      <c r="DR5" s="59" t="s">
        <v>105</v>
      </c>
      <c r="DS5" s="59" t="s">
        <v>106</v>
      </c>
      <c r="DT5" s="59" t="s">
        <v>107</v>
      </c>
      <c r="DU5" s="59" t="s">
        <v>108</v>
      </c>
    </row>
    <row r="6" spans="1:125" s="66" customFormat="1" x14ac:dyDescent="0.15">
      <c r="A6" s="49" t="s">
        <v>124</v>
      </c>
      <c r="B6" s="60">
        <f>B8</f>
        <v>2017</v>
      </c>
      <c r="C6" s="60">
        <f t="shared" ref="C6:X6" si="1">C8</f>
        <v>62014</v>
      </c>
      <c r="D6" s="60">
        <f t="shared" si="1"/>
        <v>47</v>
      </c>
      <c r="E6" s="60">
        <f t="shared" si="1"/>
        <v>14</v>
      </c>
      <c r="F6" s="60">
        <f t="shared" si="1"/>
        <v>0</v>
      </c>
      <c r="G6" s="60">
        <f t="shared" si="1"/>
        <v>5</v>
      </c>
      <c r="H6" s="60" t="str">
        <f>SUBSTITUTE(H8,"　","")</f>
        <v>山形県山形市</v>
      </c>
      <c r="I6" s="60" t="str">
        <f t="shared" si="1"/>
        <v>山形市山形駅東口交通センター駐車場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23</v>
      </c>
      <c r="S6" s="62" t="str">
        <f t="shared" si="1"/>
        <v>駅</v>
      </c>
      <c r="T6" s="62" t="str">
        <f t="shared" si="1"/>
        <v>無</v>
      </c>
      <c r="U6" s="63">
        <f t="shared" si="1"/>
        <v>10730</v>
      </c>
      <c r="V6" s="63">
        <f t="shared" si="1"/>
        <v>500</v>
      </c>
      <c r="W6" s="63">
        <f t="shared" si="1"/>
        <v>200</v>
      </c>
      <c r="X6" s="62" t="str">
        <f t="shared" si="1"/>
        <v>代行制</v>
      </c>
      <c r="Y6" s="64">
        <f>IF(Y8="-",NA(),Y8)</f>
        <v>68.099999999999994</v>
      </c>
      <c r="Z6" s="64">
        <f t="shared" ref="Z6:AH6" si="2">IF(Z8="-",NA(),Z8)</f>
        <v>76.3</v>
      </c>
      <c r="AA6" s="64">
        <f t="shared" si="2"/>
        <v>164.1</v>
      </c>
      <c r="AB6" s="64">
        <f t="shared" si="2"/>
        <v>174.7</v>
      </c>
      <c r="AC6" s="64">
        <f t="shared" si="2"/>
        <v>261.10000000000002</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53.9</v>
      </c>
      <c r="BG6" s="64">
        <f t="shared" ref="BG6:BO6" si="5">IF(BG8="-",NA(),BG8)</f>
        <v>36.299999999999997</v>
      </c>
      <c r="BH6" s="64">
        <f t="shared" si="5"/>
        <v>39.4</v>
      </c>
      <c r="BI6" s="64">
        <f t="shared" si="5"/>
        <v>42.7</v>
      </c>
      <c r="BJ6" s="64">
        <f t="shared" si="5"/>
        <v>61.7</v>
      </c>
      <c r="BK6" s="64">
        <f t="shared" si="5"/>
        <v>28.1</v>
      </c>
      <c r="BL6" s="64">
        <f t="shared" si="5"/>
        <v>33.6</v>
      </c>
      <c r="BM6" s="64">
        <f t="shared" si="5"/>
        <v>33.200000000000003</v>
      </c>
      <c r="BN6" s="64">
        <f t="shared" si="5"/>
        <v>29.6</v>
      </c>
      <c r="BO6" s="64">
        <f t="shared" si="5"/>
        <v>29.2</v>
      </c>
      <c r="BP6" s="61" t="str">
        <f>IF(BP8="-","",IF(BP8="-","【-】","【"&amp;SUBSTITUTE(TEXT(BP8,"#,##0.0"),"-","△")&amp;"】"))</f>
        <v>【26.4】</v>
      </c>
      <c r="BQ6" s="65">
        <f>IF(BQ8="-",NA(),BQ8)</f>
        <v>77058</v>
      </c>
      <c r="BR6" s="65">
        <f t="shared" ref="BR6:BZ6" si="6">IF(BR8="-",NA(),BR8)</f>
        <v>50501</v>
      </c>
      <c r="BS6" s="65">
        <f t="shared" si="6"/>
        <v>54086</v>
      </c>
      <c r="BT6" s="65">
        <f t="shared" si="6"/>
        <v>63225</v>
      </c>
      <c r="BU6" s="65">
        <f t="shared" si="6"/>
        <v>113643</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125</v>
      </c>
      <c r="CM6" s="63" t="str">
        <f t="shared" ref="CM6:CN6" si="7">CM8</f>
        <v>-</v>
      </c>
      <c r="CN6" s="63" t="str">
        <f t="shared" si="7"/>
        <v>-</v>
      </c>
      <c r="CO6" s="64"/>
      <c r="CP6" s="64"/>
      <c r="CQ6" s="64"/>
      <c r="CR6" s="64"/>
      <c r="CS6" s="64"/>
      <c r="CT6" s="64"/>
      <c r="CU6" s="64"/>
      <c r="CV6" s="64"/>
      <c r="CW6" s="64"/>
      <c r="CX6" s="64"/>
      <c r="CY6" s="61" t="s">
        <v>125</v>
      </c>
      <c r="CZ6" s="64">
        <f>IF(CZ8="-",NA(),CZ8)</f>
        <v>63.9</v>
      </c>
      <c r="DA6" s="64">
        <f t="shared" ref="DA6:DI6" si="8">IF(DA8="-",NA(),DA8)</f>
        <v>0.3</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141.6</v>
      </c>
      <c r="DL6" s="64">
        <f t="shared" ref="DL6:DT6" si="9">IF(DL8="-",NA(),DL8)</f>
        <v>135.6</v>
      </c>
      <c r="DM6" s="64">
        <f t="shared" si="9"/>
        <v>136</v>
      </c>
      <c r="DN6" s="64">
        <f t="shared" si="9"/>
        <v>140.80000000000001</v>
      </c>
      <c r="DO6" s="64">
        <f t="shared" si="9"/>
        <v>195.4</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126</v>
      </c>
      <c r="B7" s="60">
        <f t="shared" ref="B7:X7" si="10">B8</f>
        <v>2017</v>
      </c>
      <c r="C7" s="60">
        <f t="shared" si="10"/>
        <v>62014</v>
      </c>
      <c r="D7" s="60">
        <f t="shared" si="10"/>
        <v>47</v>
      </c>
      <c r="E7" s="60">
        <f t="shared" si="10"/>
        <v>14</v>
      </c>
      <c r="F7" s="60">
        <f t="shared" si="10"/>
        <v>0</v>
      </c>
      <c r="G7" s="60">
        <f t="shared" si="10"/>
        <v>5</v>
      </c>
      <c r="H7" s="60" t="str">
        <f t="shared" si="10"/>
        <v>山形県　山形市</v>
      </c>
      <c r="I7" s="60" t="str">
        <f t="shared" si="10"/>
        <v>山形市山形駅東口交通センター駐車場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23</v>
      </c>
      <c r="S7" s="62" t="str">
        <f t="shared" si="10"/>
        <v>駅</v>
      </c>
      <c r="T7" s="62" t="str">
        <f t="shared" si="10"/>
        <v>無</v>
      </c>
      <c r="U7" s="63">
        <f t="shared" si="10"/>
        <v>10730</v>
      </c>
      <c r="V7" s="63">
        <f t="shared" si="10"/>
        <v>500</v>
      </c>
      <c r="W7" s="63">
        <f t="shared" si="10"/>
        <v>200</v>
      </c>
      <c r="X7" s="62" t="str">
        <f t="shared" si="10"/>
        <v>代行制</v>
      </c>
      <c r="Y7" s="64">
        <f>Y8</f>
        <v>68.099999999999994</v>
      </c>
      <c r="Z7" s="64">
        <f t="shared" ref="Z7:AH7" si="11">Z8</f>
        <v>76.3</v>
      </c>
      <c r="AA7" s="64">
        <f t="shared" si="11"/>
        <v>164.1</v>
      </c>
      <c r="AB7" s="64">
        <f t="shared" si="11"/>
        <v>174.7</v>
      </c>
      <c r="AC7" s="64">
        <f t="shared" si="11"/>
        <v>261.10000000000002</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53.9</v>
      </c>
      <c r="BG7" s="64">
        <f t="shared" ref="BG7:BO7" si="14">BG8</f>
        <v>36.299999999999997</v>
      </c>
      <c r="BH7" s="64">
        <f t="shared" si="14"/>
        <v>39.4</v>
      </c>
      <c r="BI7" s="64">
        <f t="shared" si="14"/>
        <v>42.7</v>
      </c>
      <c r="BJ7" s="64">
        <f t="shared" si="14"/>
        <v>61.7</v>
      </c>
      <c r="BK7" s="64">
        <f t="shared" si="14"/>
        <v>28.1</v>
      </c>
      <c r="BL7" s="64">
        <f t="shared" si="14"/>
        <v>33.6</v>
      </c>
      <c r="BM7" s="64">
        <f t="shared" si="14"/>
        <v>33.200000000000003</v>
      </c>
      <c r="BN7" s="64">
        <f t="shared" si="14"/>
        <v>29.6</v>
      </c>
      <c r="BO7" s="64">
        <f t="shared" si="14"/>
        <v>29.2</v>
      </c>
      <c r="BP7" s="61"/>
      <c r="BQ7" s="65">
        <f>BQ8</f>
        <v>77058</v>
      </c>
      <c r="BR7" s="65">
        <f t="shared" ref="BR7:BZ7" si="15">BR8</f>
        <v>50501</v>
      </c>
      <c r="BS7" s="65">
        <f t="shared" si="15"/>
        <v>54086</v>
      </c>
      <c r="BT7" s="65">
        <f t="shared" si="15"/>
        <v>63225</v>
      </c>
      <c r="BU7" s="65">
        <f t="shared" si="15"/>
        <v>113643</v>
      </c>
      <c r="BV7" s="65">
        <f t="shared" si="15"/>
        <v>39173</v>
      </c>
      <c r="BW7" s="65">
        <f t="shared" si="15"/>
        <v>44860</v>
      </c>
      <c r="BX7" s="65">
        <f t="shared" si="15"/>
        <v>37496</v>
      </c>
      <c r="BY7" s="65">
        <f t="shared" si="15"/>
        <v>31888</v>
      </c>
      <c r="BZ7" s="65">
        <f t="shared" si="15"/>
        <v>13314</v>
      </c>
      <c r="CA7" s="63"/>
      <c r="CB7" s="64" t="s">
        <v>127</v>
      </c>
      <c r="CC7" s="64" t="s">
        <v>127</v>
      </c>
      <c r="CD7" s="64" t="s">
        <v>127</v>
      </c>
      <c r="CE7" s="64" t="s">
        <v>127</v>
      </c>
      <c r="CF7" s="64" t="s">
        <v>127</v>
      </c>
      <c r="CG7" s="64" t="s">
        <v>127</v>
      </c>
      <c r="CH7" s="64" t="s">
        <v>127</v>
      </c>
      <c r="CI7" s="64" t="s">
        <v>127</v>
      </c>
      <c r="CJ7" s="64" t="s">
        <v>127</v>
      </c>
      <c r="CK7" s="64" t="s">
        <v>128</v>
      </c>
      <c r="CL7" s="61"/>
      <c r="CM7" s="63" t="str">
        <f>CM8</f>
        <v>-</v>
      </c>
      <c r="CN7" s="63" t="str">
        <f>CN8</f>
        <v>-</v>
      </c>
      <c r="CO7" s="64" t="s">
        <v>127</v>
      </c>
      <c r="CP7" s="64" t="s">
        <v>127</v>
      </c>
      <c r="CQ7" s="64" t="s">
        <v>127</v>
      </c>
      <c r="CR7" s="64" t="s">
        <v>127</v>
      </c>
      <c r="CS7" s="64" t="s">
        <v>127</v>
      </c>
      <c r="CT7" s="64" t="s">
        <v>127</v>
      </c>
      <c r="CU7" s="64" t="s">
        <v>127</v>
      </c>
      <c r="CV7" s="64" t="s">
        <v>127</v>
      </c>
      <c r="CW7" s="64" t="s">
        <v>127</v>
      </c>
      <c r="CX7" s="64" t="s">
        <v>128</v>
      </c>
      <c r="CY7" s="61"/>
      <c r="CZ7" s="64">
        <f>CZ8</f>
        <v>63.9</v>
      </c>
      <c r="DA7" s="64">
        <f t="shared" ref="DA7:DI7" si="16">DA8</f>
        <v>0.3</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141.6</v>
      </c>
      <c r="DL7" s="64">
        <f t="shared" ref="DL7:DT7" si="17">DL8</f>
        <v>135.6</v>
      </c>
      <c r="DM7" s="64">
        <f t="shared" si="17"/>
        <v>136</v>
      </c>
      <c r="DN7" s="64">
        <f t="shared" si="17"/>
        <v>140.80000000000001</v>
      </c>
      <c r="DO7" s="64">
        <f t="shared" si="17"/>
        <v>195.4</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62014</v>
      </c>
      <c r="D8" s="67">
        <v>47</v>
      </c>
      <c r="E8" s="67">
        <v>14</v>
      </c>
      <c r="F8" s="67">
        <v>0</v>
      </c>
      <c r="G8" s="67">
        <v>5</v>
      </c>
      <c r="H8" s="67" t="s">
        <v>129</v>
      </c>
      <c r="I8" s="67" t="s">
        <v>130</v>
      </c>
      <c r="J8" s="67" t="s">
        <v>131</v>
      </c>
      <c r="K8" s="67" t="s">
        <v>132</v>
      </c>
      <c r="L8" s="67" t="s">
        <v>133</v>
      </c>
      <c r="M8" s="67" t="s">
        <v>134</v>
      </c>
      <c r="N8" s="67" t="s">
        <v>135</v>
      </c>
      <c r="O8" s="68" t="s">
        <v>136</v>
      </c>
      <c r="P8" s="69" t="s">
        <v>137</v>
      </c>
      <c r="Q8" s="69" t="s">
        <v>138</v>
      </c>
      <c r="R8" s="70">
        <v>23</v>
      </c>
      <c r="S8" s="69" t="s">
        <v>139</v>
      </c>
      <c r="T8" s="69" t="s">
        <v>140</v>
      </c>
      <c r="U8" s="70">
        <v>10730</v>
      </c>
      <c r="V8" s="70">
        <v>500</v>
      </c>
      <c r="W8" s="70">
        <v>200</v>
      </c>
      <c r="X8" s="69" t="s">
        <v>141</v>
      </c>
      <c r="Y8" s="71">
        <v>68.099999999999994</v>
      </c>
      <c r="Z8" s="71">
        <v>76.3</v>
      </c>
      <c r="AA8" s="71">
        <v>164.1</v>
      </c>
      <c r="AB8" s="71">
        <v>174.7</v>
      </c>
      <c r="AC8" s="71">
        <v>261.10000000000002</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53.9</v>
      </c>
      <c r="BG8" s="71">
        <v>36.299999999999997</v>
      </c>
      <c r="BH8" s="71">
        <v>39.4</v>
      </c>
      <c r="BI8" s="71">
        <v>42.7</v>
      </c>
      <c r="BJ8" s="71">
        <v>61.7</v>
      </c>
      <c r="BK8" s="71">
        <v>28.1</v>
      </c>
      <c r="BL8" s="71">
        <v>33.6</v>
      </c>
      <c r="BM8" s="71">
        <v>33.200000000000003</v>
      </c>
      <c r="BN8" s="71">
        <v>29.6</v>
      </c>
      <c r="BO8" s="71">
        <v>29.2</v>
      </c>
      <c r="BP8" s="68">
        <v>26.4</v>
      </c>
      <c r="BQ8" s="72">
        <v>77058</v>
      </c>
      <c r="BR8" s="72">
        <v>50501</v>
      </c>
      <c r="BS8" s="72">
        <v>54086</v>
      </c>
      <c r="BT8" s="73">
        <v>63225</v>
      </c>
      <c r="BU8" s="73">
        <v>113643</v>
      </c>
      <c r="BV8" s="72">
        <v>39173</v>
      </c>
      <c r="BW8" s="72">
        <v>44860</v>
      </c>
      <c r="BX8" s="72">
        <v>37496</v>
      </c>
      <c r="BY8" s="72">
        <v>31888</v>
      </c>
      <c r="BZ8" s="72">
        <v>13314</v>
      </c>
      <c r="CA8" s="70">
        <v>15069</v>
      </c>
      <c r="CB8" s="71" t="s">
        <v>133</v>
      </c>
      <c r="CC8" s="71" t="s">
        <v>133</v>
      </c>
      <c r="CD8" s="71" t="s">
        <v>133</v>
      </c>
      <c r="CE8" s="71" t="s">
        <v>133</v>
      </c>
      <c r="CF8" s="71" t="s">
        <v>133</v>
      </c>
      <c r="CG8" s="71" t="s">
        <v>133</v>
      </c>
      <c r="CH8" s="71" t="s">
        <v>133</v>
      </c>
      <c r="CI8" s="71" t="s">
        <v>133</v>
      </c>
      <c r="CJ8" s="71" t="s">
        <v>133</v>
      </c>
      <c r="CK8" s="71" t="s">
        <v>133</v>
      </c>
      <c r="CL8" s="68" t="s">
        <v>133</v>
      </c>
      <c r="CM8" s="70" t="s">
        <v>133</v>
      </c>
      <c r="CN8" s="70" t="s">
        <v>133</v>
      </c>
      <c r="CO8" s="71" t="s">
        <v>133</v>
      </c>
      <c r="CP8" s="71" t="s">
        <v>133</v>
      </c>
      <c r="CQ8" s="71" t="s">
        <v>133</v>
      </c>
      <c r="CR8" s="71" t="s">
        <v>133</v>
      </c>
      <c r="CS8" s="71" t="s">
        <v>133</v>
      </c>
      <c r="CT8" s="71" t="s">
        <v>133</v>
      </c>
      <c r="CU8" s="71" t="s">
        <v>133</v>
      </c>
      <c r="CV8" s="71" t="s">
        <v>133</v>
      </c>
      <c r="CW8" s="71" t="s">
        <v>133</v>
      </c>
      <c r="CX8" s="71" t="s">
        <v>133</v>
      </c>
      <c r="CY8" s="68" t="s">
        <v>133</v>
      </c>
      <c r="CZ8" s="71">
        <v>63.9</v>
      </c>
      <c r="DA8" s="71">
        <v>0.3</v>
      </c>
      <c r="DB8" s="71">
        <v>0</v>
      </c>
      <c r="DC8" s="71">
        <v>0</v>
      </c>
      <c r="DD8" s="71">
        <v>0</v>
      </c>
      <c r="DE8" s="71">
        <v>328.3</v>
      </c>
      <c r="DF8" s="71">
        <v>254</v>
      </c>
      <c r="DG8" s="71">
        <v>280</v>
      </c>
      <c r="DH8" s="71">
        <v>239.6</v>
      </c>
      <c r="DI8" s="71">
        <v>224.1</v>
      </c>
      <c r="DJ8" s="68">
        <v>120.3</v>
      </c>
      <c r="DK8" s="71">
        <v>141.6</v>
      </c>
      <c r="DL8" s="71">
        <v>135.6</v>
      </c>
      <c r="DM8" s="71">
        <v>136</v>
      </c>
      <c r="DN8" s="71">
        <v>140.80000000000001</v>
      </c>
      <c r="DO8" s="71">
        <v>195.4</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142</v>
      </c>
      <c r="C10" s="78" t="s">
        <v>143</v>
      </c>
      <c r="D10" s="78" t="s">
        <v>144</v>
      </c>
      <c r="E10" s="78" t="s">
        <v>145</v>
      </c>
      <c r="F10" s="78" t="s">
        <v>146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YG132PC033U</cp:lastModifiedBy>
  <dcterms:created xsi:type="dcterms:W3CDTF">2018-12-07T10:27:41Z</dcterms:created>
  <dcterms:modified xsi:type="dcterms:W3CDTF">2019-01-28T06:37:10Z</dcterms:modified>
  <cp:category/>
</cp:coreProperties>
</file>