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911\Desktop\【経営比較分析表】2017_062065_46_010\"/>
    </mc:Choice>
  </mc:AlternateContent>
  <workbookProtection workbookAlgorithmName="SHA-512" workbookHashValue="FvIdgsEaxsp4RvAwlSviTI0l9zwg4bvV6nUmbod5P27FstYpjjj2EY1shkVEAOrTYecEJqz4icUDifUf7/u4Sw==" workbookSaltValue="dhxVZ5P2/akeUG5hd5Gn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<sst xmlns="http://schemas.openxmlformats.org/spreadsheetml/2006/main" count="232" uniqueCount="120">
  <si>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</si>
  <si>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</si>
  <si>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</si>
  <si>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</si>
  <si>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</si>
  <si>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</si>
  <si>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</si>
  <si>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</si>
  <si>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</si>
  <si>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</si>
  <si>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</si>
  <si>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</si>
  <si>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</si>
  <si>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</si>
  <si>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</si>
  <si>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</si>
  <si>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</si>
  <si>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</si>
  <si>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</si>
  <si>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</si>
  <si>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</si>
  <si>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</si>
  <si>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</si>
  <si>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</si>
  <si>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</si>
  <si>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</si>
  <si>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</si>
  <si>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</si>
  <si>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</si>
  <si>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</si>
  <si>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</si>
  <si>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</si>
  <si>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</si>
  <si>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</si>
  <si>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</si>
  <si>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</si>
  <si>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</si>
  <si>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</si>
  <si>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</si>
  <si>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</si>
  <si>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</si>
  <si>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</si>
  <si>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</si>
  <si>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</si>
  <si>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</si>
  <si>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</si>
  <si>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</si>
  <si>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</si>
  <si>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</si>
  <si>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</si>
  <si>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</si>
  <si>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</si>
  <si>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</si>
  <si>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</si>
  <si>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</si>
  <si>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</si>
  <si>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</si>
  <si>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</si>
  <si>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</si>
  <si>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</si>
  <si>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</si>
  <si>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</si>
  <si>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</si>
  <si>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</si>
  <si>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</si>
  <si>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</si>
  <si>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</si>
  <si>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</si>
  <si>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</si>
  <si>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</si>
  <si>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</si>
  <si>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</si>
  <si>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</si>
  <si>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</si>
  <si>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</si>
  <si>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</si>
  <si>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</si>
  <si>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</si>
  <si>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</si>
  <si>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</si>
  <si>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</si>
  <si>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</si>
  <si>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</si>
  <si>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</si>
  <si>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</si>
  <si>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</si>
  <si>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</si>
  <si>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</si>
  <si>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</si>
  <si>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</si>
  <si>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</si>
  <si>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</si>
  <si>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</si>
  <si>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</si>
  <si>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</si>
  <si>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</si>
  <si>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</si>
  <si>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</si>
  <si>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</si>
  <si>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</si>
  <si>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</si>
  <si>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</si>
  <si>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</si>
  <si>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</si>
  <si>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</si>
  <si>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</si>
  <si>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</si>
  <si>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</si>
  <si>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</si>
  <si>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</si>
  <si>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</si>
  <si>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</si>
  <si>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</si>
  <si>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</si>
  <si>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</si>
  <si>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</si>
  <si>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</si>
  <si>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⑤料金回収率
　各項目100％を超えているため、安定的な収入の確保と健全な経営を続けている。
⑦施設利用率
　今後、水需要の減少が予想され、それに伴い施設利用率は減少していくと思われる。また、施設更新においては、ダウンサイジングの検討が必要となってくる。
⑧有収率
　効率的な漏水調査を継続しつつ、漏水の多い水道管の更新を優先的に行うなど、更なる有収率向上を図っていく。</t>
    <rPh sb="1" eb="3">
      <t>ケイジョウ</t>
    </rPh>
    <rPh sb="3" eb="5">
      <t>シュウシ</t>
    </rPh>
    <rPh sb="5" eb="7">
      <t>ヒリツ</t>
    </rPh>
    <rPh sb="9" eb="11">
      <t>リョウキン</t>
    </rPh>
    <rPh sb="11" eb="13">
      <t>カイシュウ</t>
    </rPh>
    <rPh sb="13" eb="14">
      <t>リツ</t>
    </rPh>
    <rPh sb="16" eb="17">
      <t>カク</t>
    </rPh>
    <rPh sb="17" eb="19">
      <t>コウモク</t>
    </rPh>
    <rPh sb="24" eb="25">
      <t>コ</t>
    </rPh>
    <rPh sb="32" eb="35">
      <t>アンテイテキ</t>
    </rPh>
    <rPh sb="36" eb="38">
      <t>シュウニュウ</t>
    </rPh>
    <rPh sb="39" eb="41">
      <t>カクホ</t>
    </rPh>
    <rPh sb="42" eb="44">
      <t>ケンゼン</t>
    </rPh>
    <rPh sb="45" eb="47">
      <t>ケイエイ</t>
    </rPh>
    <rPh sb="48" eb="49">
      <t>ツヅ</t>
    </rPh>
    <rPh sb="56" eb="58">
      <t>シセツ</t>
    </rPh>
    <rPh sb="58" eb="60">
      <t>リヨウ</t>
    </rPh>
    <rPh sb="60" eb="61">
      <t>リツ</t>
    </rPh>
    <rPh sb="63" eb="65">
      <t>コンゴ</t>
    </rPh>
    <rPh sb="66" eb="67">
      <t>ミズ</t>
    </rPh>
    <rPh sb="67" eb="69">
      <t>ジュヨウ</t>
    </rPh>
    <rPh sb="70" eb="72">
      <t>ゲンショウ</t>
    </rPh>
    <rPh sb="73" eb="75">
      <t>ヨソウ</t>
    </rPh>
    <rPh sb="81" eb="82">
      <t>トモナ</t>
    </rPh>
    <rPh sb="83" eb="85">
      <t>シセツ</t>
    </rPh>
    <rPh sb="85" eb="88">
      <t>リヨウリツ</t>
    </rPh>
    <rPh sb="89" eb="91">
      <t>ゲンショウ</t>
    </rPh>
    <rPh sb="96" eb="97">
      <t>オモ</t>
    </rPh>
    <rPh sb="104" eb="106">
      <t>シセツ</t>
    </rPh>
    <rPh sb="106" eb="108">
      <t>コウシン</t>
    </rPh>
    <rPh sb="123" eb="125">
      <t>ケントウ</t>
    </rPh>
    <rPh sb="126" eb="128">
      <t>ヒツヨウ</t>
    </rPh>
    <rPh sb="137" eb="140">
      <t>ユウシュウリツ</t>
    </rPh>
    <rPh sb="144" eb="145">
      <t>テキ</t>
    </rPh>
    <rPh sb="146" eb="148">
      <t>ロウスイ</t>
    </rPh>
    <rPh sb="148" eb="150">
      <t>チョウサ</t>
    </rPh>
    <rPh sb="151" eb="153">
      <t>ケイゾク</t>
    </rPh>
    <rPh sb="157" eb="159">
      <t>ロウスイ</t>
    </rPh>
    <rPh sb="160" eb="161">
      <t>オオ</t>
    </rPh>
    <rPh sb="162" eb="165">
      <t>スイドウカン</t>
    </rPh>
    <rPh sb="166" eb="168">
      <t>コウシン</t>
    </rPh>
    <rPh sb="169" eb="172">
      <t>ユウセンテキ</t>
    </rPh>
    <rPh sb="173" eb="174">
      <t>オコナ</t>
    </rPh>
    <rPh sb="178" eb="179">
      <t>サラ</t>
    </rPh>
    <rPh sb="181" eb="184">
      <t>ユウシュウリツ</t>
    </rPh>
    <rPh sb="184" eb="186">
      <t>コウジョウ</t>
    </rPh>
    <rPh sb="187" eb="188">
      <t>ハカ</t>
    </rPh>
    <phoneticPr fontId="16"/>
  </si>
  <si>
    <t>①経常収支比率
④企業債残高対給水収益比率
①有形固定資産減価償却率
②管路経年化率
　今後上昇が予測される有形固定資産減価償却率並びに管路経年化率の適正化には、老朽化した管路更新の実施と企業債も財源とした投資計画の検討が必要である。また、経常収支比率は良好であるが、増加している経年管路や今後の施設更新事業に対応するため、歳出削減の徹底や財源確保に努め、健全な事業運営に努める。</t>
    <rPh sb="9" eb="11">
      <t>キギョウ</t>
    </rPh>
    <rPh sb="11" eb="12">
      <t>サイ</t>
    </rPh>
    <rPh sb="12" eb="14">
      <t>ザンダカ</t>
    </rPh>
    <rPh sb="14" eb="15">
      <t>タイ</t>
    </rPh>
    <rPh sb="15" eb="17">
      <t>キュウスイ</t>
    </rPh>
    <rPh sb="17" eb="19">
      <t>シュウエキ</t>
    </rPh>
    <rPh sb="19" eb="21">
      <t>ヒリツ</t>
    </rPh>
    <rPh sb="23" eb="25">
      <t>ユウケイ</t>
    </rPh>
    <rPh sb="25" eb="27">
      <t>コテイ</t>
    </rPh>
    <rPh sb="27" eb="29">
      <t>シサン</t>
    </rPh>
    <rPh sb="29" eb="31">
      <t>ゲンカ</t>
    </rPh>
    <rPh sb="31" eb="33">
      <t>ショウキャク</t>
    </rPh>
    <rPh sb="33" eb="34">
      <t>リツ</t>
    </rPh>
    <rPh sb="36" eb="38">
      <t>カンロ</t>
    </rPh>
    <rPh sb="38" eb="41">
      <t>ケイネンカ</t>
    </rPh>
    <rPh sb="41" eb="42">
      <t>リツ</t>
    </rPh>
    <rPh sb="44" eb="46">
      <t>コンゴ</t>
    </rPh>
    <rPh sb="46" eb="48">
      <t>ジョウショウ</t>
    </rPh>
    <rPh sb="49" eb="51">
      <t>ヨソク</t>
    </rPh>
    <rPh sb="54" eb="56">
      <t>ユウケイ</t>
    </rPh>
    <rPh sb="56" eb="58">
      <t>コテイ</t>
    </rPh>
    <rPh sb="58" eb="60">
      <t>シサン</t>
    </rPh>
    <rPh sb="60" eb="62">
      <t>ゲンカ</t>
    </rPh>
    <rPh sb="62" eb="64">
      <t>ショウキャク</t>
    </rPh>
    <rPh sb="64" eb="65">
      <t>リツ</t>
    </rPh>
    <rPh sb="65" eb="66">
      <t>ナラ</t>
    </rPh>
    <rPh sb="68" eb="70">
      <t>カンロ</t>
    </rPh>
    <rPh sb="70" eb="72">
      <t>ケイネン</t>
    </rPh>
    <rPh sb="72" eb="73">
      <t>カ</t>
    </rPh>
    <rPh sb="73" eb="74">
      <t>リツ</t>
    </rPh>
    <rPh sb="75" eb="78">
      <t>テキセイカ</t>
    </rPh>
    <rPh sb="81" eb="84">
      <t>ロウキュウカ</t>
    </rPh>
    <rPh sb="86" eb="88">
      <t>カンロ</t>
    </rPh>
    <rPh sb="88" eb="90">
      <t>コウシン</t>
    </rPh>
    <rPh sb="91" eb="93">
      <t>ジッシ</t>
    </rPh>
    <rPh sb="94" eb="96">
      <t>キギョウ</t>
    </rPh>
    <rPh sb="96" eb="97">
      <t>サイ</t>
    </rPh>
    <rPh sb="98" eb="100">
      <t>ザイゲン</t>
    </rPh>
    <rPh sb="103" eb="105">
      <t>トウシ</t>
    </rPh>
    <rPh sb="105" eb="107">
      <t>ケイカク</t>
    </rPh>
    <rPh sb="108" eb="110">
      <t>ケントウ</t>
    </rPh>
    <rPh sb="111" eb="113">
      <t>ヒツヨウ</t>
    </rPh>
    <rPh sb="120" eb="122">
      <t>ケイジョウ</t>
    </rPh>
    <rPh sb="122" eb="124">
      <t>シュウシ</t>
    </rPh>
    <rPh sb="124" eb="126">
      <t>ヒリツ</t>
    </rPh>
    <rPh sb="127" eb="129">
      <t>リョウコウ</t>
    </rPh>
    <rPh sb="134" eb="136">
      <t>ゾウカ</t>
    </rPh>
    <rPh sb="140" eb="142">
      <t>ケイネン</t>
    </rPh>
    <rPh sb="142" eb="144">
      <t>カンロ</t>
    </rPh>
    <rPh sb="145" eb="147">
      <t>コンゴ</t>
    </rPh>
    <rPh sb="148" eb="150">
      <t>シセツ</t>
    </rPh>
    <rPh sb="150" eb="152">
      <t>コウシン</t>
    </rPh>
    <rPh sb="152" eb="154">
      <t>ジギョウ</t>
    </rPh>
    <rPh sb="155" eb="157">
      <t>タイオウ</t>
    </rPh>
    <rPh sb="162" eb="164">
      <t>サイシュツ</t>
    </rPh>
    <rPh sb="164" eb="166">
      <t>サクゲン</t>
    </rPh>
    <rPh sb="167" eb="169">
      <t>テッテイ</t>
    </rPh>
    <rPh sb="170" eb="172">
      <t>ザイゲン</t>
    </rPh>
    <rPh sb="172" eb="174">
      <t>カクホ</t>
    </rPh>
    <rPh sb="175" eb="176">
      <t>ツト</t>
    </rPh>
    <rPh sb="178" eb="180">
      <t>ケンゼン</t>
    </rPh>
    <rPh sb="181" eb="183">
      <t>ジギョウ</t>
    </rPh>
    <rPh sb="183" eb="185">
      <t>ウンエイ</t>
    </rPh>
    <rPh sb="186" eb="187">
      <t>ツト</t>
    </rPh>
    <phoneticPr fontId="16"/>
  </si>
  <si>
    <t>②管路経年化率
③管路更新率
　第２次拡張事業で布設した水道管の更新時期がきているため、管路経年化率が類似団体平均値を上回っているが、管路更新率を高く維持し計画的に更新していく。
　特に管路経年化率については、将来的に右肩上がりとなることが見込まれるため、必要性の高い箇所から計画的な管路更新と投資のための財源確保が必要である。</t>
    <rPh sb="1" eb="3">
      <t>カンロ</t>
    </rPh>
    <rPh sb="3" eb="6">
      <t>ケイネンカ</t>
    </rPh>
    <rPh sb="6" eb="7">
      <t>リツ</t>
    </rPh>
    <rPh sb="9" eb="11">
      <t>カンロ</t>
    </rPh>
    <rPh sb="11" eb="13">
      <t>コウシン</t>
    </rPh>
    <rPh sb="13" eb="14">
      <t>リツ</t>
    </rPh>
    <rPh sb="16" eb="17">
      <t>ダイ</t>
    </rPh>
    <rPh sb="18" eb="19">
      <t>ジ</t>
    </rPh>
    <rPh sb="19" eb="21">
      <t>カクチョウ</t>
    </rPh>
    <rPh sb="21" eb="23">
      <t>ジギョウ</t>
    </rPh>
    <rPh sb="24" eb="26">
      <t>フセツ</t>
    </rPh>
    <rPh sb="28" eb="31">
      <t>スイドウカン</t>
    </rPh>
    <rPh sb="32" eb="34">
      <t>コウシン</t>
    </rPh>
    <rPh sb="34" eb="36">
      <t>ジキ</t>
    </rPh>
    <rPh sb="44" eb="46">
      <t>カンロ</t>
    </rPh>
    <rPh sb="46" eb="49">
      <t>ケイネンカ</t>
    </rPh>
    <rPh sb="49" eb="50">
      <t>リツ</t>
    </rPh>
    <rPh sb="51" eb="53">
      <t>ルイジ</t>
    </rPh>
    <rPh sb="53" eb="55">
      <t>ダンタイ</t>
    </rPh>
    <rPh sb="55" eb="58">
      <t>ヘイキンチ</t>
    </rPh>
    <rPh sb="59" eb="61">
      <t>ウワマワ</t>
    </rPh>
    <rPh sb="67" eb="69">
      <t>カンロ</t>
    </rPh>
    <rPh sb="69" eb="71">
      <t>コウシン</t>
    </rPh>
    <rPh sb="71" eb="72">
      <t>リツ</t>
    </rPh>
    <rPh sb="73" eb="74">
      <t>タカ</t>
    </rPh>
    <rPh sb="75" eb="77">
      <t>イジ</t>
    </rPh>
    <rPh sb="78" eb="81">
      <t>ケイカクテキ</t>
    </rPh>
    <rPh sb="82" eb="84">
      <t>コウシン</t>
    </rPh>
    <rPh sb="91" eb="92">
      <t>トク</t>
    </rPh>
    <rPh sb="93" eb="95">
      <t>カンロ</t>
    </rPh>
    <rPh sb="95" eb="97">
      <t>ケイネン</t>
    </rPh>
    <rPh sb="97" eb="98">
      <t>カ</t>
    </rPh>
    <rPh sb="98" eb="99">
      <t>リツ</t>
    </rPh>
    <rPh sb="105" eb="108">
      <t>ショウライテキ</t>
    </rPh>
    <rPh sb="109" eb="111">
      <t>ミギカタ</t>
    </rPh>
    <rPh sb="111" eb="112">
      <t>ア</t>
    </rPh>
    <rPh sb="120" eb="122">
      <t>ミコ</t>
    </rPh>
    <rPh sb="128" eb="131">
      <t>ヒツヨウセイ</t>
    </rPh>
    <rPh sb="132" eb="133">
      <t>タカ</t>
    </rPh>
    <rPh sb="134" eb="136">
      <t>カショ</t>
    </rPh>
    <rPh sb="138" eb="141">
      <t>ケイカクテキ</t>
    </rPh>
    <rPh sb="142" eb="144">
      <t>カンロ</t>
    </rPh>
    <rPh sb="144" eb="146">
      <t>コウシン</t>
    </rPh>
    <rPh sb="147" eb="149">
      <t>トウシ</t>
    </rPh>
    <rPh sb="153" eb="155">
      <t>ザイゲン</t>
    </rPh>
    <rPh sb="155" eb="157">
      <t>カクホ</t>
    </rPh>
    <rPh sb="158" eb="1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</si>
</sst>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1.48</c:v>
                </c:pt>
                <c:pt idx="1">
                  <c:v>1.83</c:v>
                </c:pt>
                <c:pt idx="2">
                  <c:v>1.59</c:v>
                </c:pt>
                <c:pt idx="3">
                  <c:v>2.2999999999999998</c:v>
                </c:pt>
                <c:pt idx="4">
                  <c:v>1.7</c:v>
                </c:pt>
              </c:numCache>
            </c:numRef>
          </c:val>
          <c:extLst>
            <c:ext xmlns:c16="http://schemas.microsoft.com/office/drawing/2014/chart" uri="{C3380CC4-5D6E-409C-BE32-E72D297353CC}">
              <c16:uniqueId val="{00000000-C46C-43ED-8CC7-3FF321902D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C46C-43ED-8CC7-3FF321902D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64.709999999999994</c:v>
                </c:pt>
                <c:pt idx="1">
                  <c:v>66.42</c:v>
                </c:pt>
                <c:pt idx="2">
                  <c:v>62.78</c:v>
                </c:pt>
                <c:pt idx="3">
                  <c:v>74.45</c:v>
                </c:pt>
                <c:pt idx="4">
                  <c:v>76.22</c:v>
                </c:pt>
              </c:numCache>
            </c:numRef>
          </c:val>
          <c:extLst>
            <c:ext xmlns:c16="http://schemas.microsoft.com/office/drawing/2014/chart" uri="{C3380CC4-5D6E-409C-BE32-E72D297353CC}">
              <c16:uniqueId val="{00000000-DB7D-416B-9C51-140C8CDFAD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DB7D-416B-9C51-140C8CDFAD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86.33</c:v>
                </c:pt>
                <c:pt idx="1">
                  <c:v>82.92</c:v>
                </c:pt>
                <c:pt idx="2">
                  <c:v>84.89</c:v>
                </c:pt>
                <c:pt idx="3">
                  <c:v>88.24</c:v>
                </c:pt>
                <c:pt idx="4">
                  <c:v>86.17</c:v>
                </c:pt>
              </c:numCache>
            </c:numRef>
          </c:val>
          <c:extLst>
            <c:ext xmlns:c16="http://schemas.microsoft.com/office/drawing/2014/chart" uri="{C3380CC4-5D6E-409C-BE32-E72D297353CC}">
              <c16:uniqueId val="{00000000-8C6B-4180-B54C-0B40AD40D8D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8C6B-4180-B54C-0B40AD40D8D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115.19</c:v>
                </c:pt>
                <c:pt idx="1">
                  <c:v>113.26</c:v>
                </c:pt>
                <c:pt idx="2">
                  <c:v>113.32</c:v>
                </c:pt>
                <c:pt idx="3">
                  <c:v>113.77</c:v>
                </c:pt>
                <c:pt idx="4">
                  <c:v>113.34</c:v>
                </c:pt>
              </c:numCache>
            </c:numRef>
          </c:val>
          <c:extLst>
            <c:ext xmlns:c16="http://schemas.microsoft.com/office/drawing/2014/chart" uri="{C3380CC4-5D6E-409C-BE32-E72D297353CC}">
              <c16:uniqueId val="{00000000-FB4F-4FC8-926A-70311F3E08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FB4F-4FC8-926A-70311F3E08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37.75</c:v>
                </c:pt>
                <c:pt idx="1">
                  <c:v>39.950000000000003</c:v>
                </c:pt>
                <c:pt idx="2">
                  <c:v>40.72</c:v>
                </c:pt>
                <c:pt idx="3">
                  <c:v>42.11</c:v>
                </c:pt>
                <c:pt idx="4">
                  <c:v>43.46</c:v>
                </c:pt>
              </c:numCache>
            </c:numRef>
          </c:val>
          <c:extLst>
            <c:ext xmlns:c16="http://schemas.microsoft.com/office/drawing/2014/chart" uri="{C3380CC4-5D6E-409C-BE32-E72D297353CC}">
              <c16:uniqueId val="{00000000-47DE-4020-BD0E-8EF18CB309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47DE-4020-BD0E-8EF18CB309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0.12</c:v>
                </c:pt>
                <c:pt idx="1">
                  <c:v>14.43</c:v>
                </c:pt>
                <c:pt idx="2">
                  <c:v>14.19</c:v>
                </c:pt>
                <c:pt idx="3">
                  <c:v>14.5</c:v>
                </c:pt>
                <c:pt idx="4">
                  <c:v>14.03</c:v>
                </c:pt>
              </c:numCache>
            </c:numRef>
          </c:val>
          <c:extLst>
            <c:ext xmlns:c16="http://schemas.microsoft.com/office/drawing/2014/chart" uri="{C3380CC4-5D6E-409C-BE32-E72D297353CC}">
              <c16:uniqueId val="{00000000-9C0A-47B8-B8AF-081E079227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9C0A-47B8-B8AF-081E079227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E8-44B6-8DCA-99E8011ACA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15E8-44B6-8DCA-99E8011ACA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1526.45</c:v>
                </c:pt>
                <c:pt idx="1">
                  <c:v>479.01</c:v>
                </c:pt>
                <c:pt idx="2">
                  <c:v>296.41000000000003</c:v>
                </c:pt>
                <c:pt idx="3">
                  <c:v>302.64999999999998</c:v>
                </c:pt>
                <c:pt idx="4">
                  <c:v>406.39</c:v>
                </c:pt>
              </c:numCache>
            </c:numRef>
          </c:val>
          <c:extLst>
            <c:ext xmlns:c16="http://schemas.microsoft.com/office/drawing/2014/chart" uri="{C3380CC4-5D6E-409C-BE32-E72D297353CC}">
              <c16:uniqueId val="{00000000-D3FD-49C2-9B79-4BCC7E2BC1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D3FD-49C2-9B79-4BCC7E2BC1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174.33</c:v>
                </c:pt>
                <c:pt idx="1">
                  <c:v>163.38999999999999</c:v>
                </c:pt>
                <c:pt idx="2">
                  <c:v>155.81</c:v>
                </c:pt>
                <c:pt idx="3">
                  <c:v>143.57</c:v>
                </c:pt>
                <c:pt idx="4">
                  <c:v>139.75</c:v>
                </c:pt>
              </c:numCache>
            </c:numRef>
          </c:val>
          <c:extLst>
            <c:ext xmlns:c16="http://schemas.microsoft.com/office/drawing/2014/chart" uri="{C3380CC4-5D6E-409C-BE32-E72D297353CC}">
              <c16:uniqueId val="{00000000-162E-4BC8-8EFC-860E09526B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162E-4BC8-8EFC-860E09526B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111.31</c:v>
                </c:pt>
                <c:pt idx="1">
                  <c:v>111.23</c:v>
                </c:pt>
                <c:pt idx="2">
                  <c:v>111.37</c:v>
                </c:pt>
                <c:pt idx="3">
                  <c:v>111.11</c:v>
                </c:pt>
                <c:pt idx="4">
                  <c:v>110.51</c:v>
                </c:pt>
              </c:numCache>
            </c:numRef>
          </c:val>
          <c:extLst>
            <c:ext xmlns:c16="http://schemas.microsoft.com/office/drawing/2014/chart" uri="{C3380CC4-5D6E-409C-BE32-E72D297353CC}">
              <c16:uniqueId val="{00000000-CD98-424B-8328-0519CA1E4B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CD98-424B-8328-0519CA1E4B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177.08</c:v>
                </c:pt>
                <c:pt idx="1">
                  <c:v>178.37</c:v>
                </c:pt>
                <c:pt idx="2">
                  <c:v>179.75</c:v>
                </c:pt>
                <c:pt idx="3">
                  <c:v>180.31</c:v>
                </c:pt>
                <c:pt idx="4">
                  <c:v>181.94</c:v>
                </c:pt>
              </c:numCache>
            </c:numRef>
          </c:val>
          <c:extLst>
            <c:ext xmlns:c16="http://schemas.microsoft.com/office/drawing/2014/chart" uri="{C3380CC4-5D6E-409C-BE32-E72D297353CC}">
              <c16:uniqueId val="{00000000-2875-4428-8D8D-01B22680E9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2875-4428-8D8D-01B22680E9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寒河江市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41463</v>
      </c>
      <c r="AM8" s="70"/>
      <c r="AN8" s="70"/>
      <c r="AO8" s="70"/>
      <c r="AP8" s="70"/>
      <c r="AQ8" s="70"/>
      <c r="AR8" s="70"/>
      <c r="AS8" s="70"/>
      <c r="AT8" s="66">
        <f>データ!$S$6</f>
        <v>139.03</v>
      </c>
      <c r="AU8" s="67"/>
      <c r="AV8" s="67"/>
      <c r="AW8" s="67"/>
      <c r="AX8" s="67"/>
      <c r="AY8" s="67"/>
      <c r="AZ8" s="67"/>
      <c r="BA8" s="67"/>
      <c r="BB8" s="69">
        <f>データ!$T$6</f>
        <v>298.23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84.87</v>
      </c>
      <c r="J10" s="67"/>
      <c r="K10" s="67"/>
      <c r="L10" s="67"/>
      <c r="M10" s="67"/>
      <c r="N10" s="67"/>
      <c r="O10" s="68"/>
      <c r="P10" s="69">
        <f>データ!$P$6</f>
        <v>99.31</v>
      </c>
      <c r="Q10" s="69"/>
      <c r="R10" s="69"/>
      <c r="S10" s="69"/>
      <c r="T10" s="69"/>
      <c r="U10" s="69"/>
      <c r="V10" s="69"/>
      <c r="W10" s="70">
        <f>データ!$Q$6</f>
        <v>4006</v>
      </c>
      <c r="X10" s="70"/>
      <c r="Y10" s="70"/>
      <c r="Z10" s="70"/>
      <c r="AA10" s="70"/>
      <c r="AB10" s="70"/>
      <c r="AC10" s="70"/>
      <c r="AD10" s="2"/>
      <c r="AE10" s="2"/>
      <c r="AF10" s="2"/>
      <c r="AG10" s="2"/>
      <c r="AH10" s="4"/>
      <c r="AI10" s="4"/>
      <c r="AJ10" s="4"/>
      <c r="AK10" s="4"/>
      <c r="AL10" s="70">
        <f>データ!$U$6</f>
        <v>41269</v>
      </c>
      <c r="AM10" s="70"/>
      <c r="AN10" s="70"/>
      <c r="AO10" s="70"/>
      <c r="AP10" s="70"/>
      <c r="AQ10" s="70"/>
      <c r="AR10" s="70"/>
      <c r="AS10" s="70"/>
      <c r="AT10" s="66">
        <f>データ!$V$6</f>
        <v>112.14</v>
      </c>
      <c r="AU10" s="67"/>
      <c r="AV10" s="67"/>
      <c r="AW10" s="67"/>
      <c r="AX10" s="67"/>
      <c r="AY10" s="67"/>
      <c r="AZ10" s="67"/>
      <c r="BA10" s="67"/>
      <c r="BB10" s="69">
        <f>データ!$W$6</f>
        <v>368.01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H0C7jJIz/kd/zQnKElqfzv97ITcENCE3BUznGtzOkdmwkc59RuUhBZyil/pyD8/4MSpuMcfVKZoCfZQyGXHyw==" saltValue="A3QhTnZz2+4ogXxFgEV0y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62065</v>
      </c>
      <c r="D6" s="33">
        <f t="shared" si="3"/>
        <v>46</v>
      </c>
      <c r="E6" s="33">
        <f t="shared" si="3"/>
        <v>1</v>
      </c>
      <c r="F6" s="33">
        <f t="shared" si="3"/>
        <v>0</v>
      </c>
      <c r="G6" s="33">
        <f t="shared" si="3"/>
        <v>1</v>
      </c>
      <c r="H6" s="33" t="str">
        <f t="shared" si="3"/>
        <v>山形県　寒河江市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84.87</v>
      </c>
      <c r="P6" s="34">
        <f t="shared" si="3"/>
        <v>99.31</v>
      </c>
      <c r="Q6" s="34">
        <f t="shared" si="3"/>
        <v>4006</v>
      </c>
      <c r="R6" s="34">
        <f t="shared" si="3"/>
        <v>41463</v>
      </c>
      <c r="S6" s="34">
        <f t="shared" si="3"/>
        <v>139.03</v>
      </c>
      <c r="T6" s="34">
        <f t="shared" si="3"/>
        <v>298.23</v>
      </c>
      <c r="U6" s="34">
        <f t="shared" si="3"/>
        <v>41269</v>
      </c>
      <c r="V6" s="34">
        <f t="shared" si="3"/>
        <v>112.14</v>
      </c>
      <c r="W6" s="34">
        <f t="shared" si="3"/>
        <v>368.01</v>
      </c>
      <c r="X6" s="35">
        <f>IF(X7="",NA(),X7)</f>
        <v>115.19</v>
      </c>
      <c r="Y6" s="35">
        <f t="shared" ref="Y6:AG6" si="4">IF(Y7="",NA(),Y7)</f>
        <v>113.26</v>
      </c>
      <c r="Z6" s="35">
        <f t="shared" si="4"/>
        <v>113.32</v>
      </c>
      <c r="AA6" s="35">
        <f t="shared" si="4"/>
        <v>113.77</v>
      </c>
      <c r="AB6" s="35">
        <f t="shared" si="4"/>
        <v>113.34</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1526.45</v>
      </c>
      <c r="AU6" s="35">
        <f t="shared" ref="AU6:BC6" si="6">IF(AU7="",NA(),AU7)</f>
        <v>479.01</v>
      </c>
      <c r="AV6" s="35">
        <f t="shared" si="6"/>
        <v>296.41000000000003</v>
      </c>
      <c r="AW6" s="35">
        <f t="shared" si="6"/>
        <v>302.64999999999998</v>
      </c>
      <c r="AX6" s="35">
        <f t="shared" si="6"/>
        <v>406.39</v>
      </c>
      <c r="AY6" s="35">
        <f t="shared" si="6"/>
        <v>909.68</v>
      </c>
      <c r="AZ6" s="35">
        <f t="shared" si="6"/>
        <v>382.09</v>
      </c>
      <c r="BA6" s="35">
        <f t="shared" si="6"/>
        <v>371.31</v>
      </c>
      <c r="BB6" s="35">
        <f t="shared" si="6"/>
        <v>377.63</v>
      </c>
      <c r="BC6" s="35">
        <f t="shared" si="6"/>
        <v>357.34</v>
      </c>
      <c r="BD6" s="34" t="str">
        <f>IF(BD7="","",IF(BD7="-","【-】","【"&amp;SUBSTITUTE(TEXT(BD7,"#,##0.00"),"-","△")&amp;"】"))</f>
        <v>【264.34】</v>
      </c>
      <c r="BE6" s="35">
        <f>IF(BE7="",NA(),BE7)</f>
        <v>174.33</v>
      </c>
      <c r="BF6" s="35">
        <f t="shared" ref="BF6:BN6" si="7">IF(BF7="",NA(),BF7)</f>
        <v>163.38999999999999</v>
      </c>
      <c r="BG6" s="35">
        <f t="shared" si="7"/>
        <v>155.81</v>
      </c>
      <c r="BH6" s="35">
        <f t="shared" si="7"/>
        <v>143.57</v>
      </c>
      <c r="BI6" s="35">
        <f t="shared" si="7"/>
        <v>139.75</v>
      </c>
      <c r="BJ6" s="35">
        <f t="shared" si="7"/>
        <v>382.65</v>
      </c>
      <c r="BK6" s="35">
        <f t="shared" si="7"/>
        <v>385.06</v>
      </c>
      <c r="BL6" s="35">
        <f t="shared" si="7"/>
        <v>373.09</v>
      </c>
      <c r="BM6" s="35">
        <f t="shared" si="7"/>
        <v>364.71</v>
      </c>
      <c r="BN6" s="35">
        <f t="shared" si="7"/>
        <v>373.69</v>
      </c>
      <c r="BO6" s="34" t="str">
        <f>IF(BO7="","",IF(BO7="-","【-】","【"&amp;SUBSTITUTE(TEXT(BO7,"#,##0.00"),"-","△")&amp;"】"))</f>
        <v>【274.27】</v>
      </c>
      <c r="BP6" s="35">
        <f>IF(BP7="",NA(),BP7)</f>
        <v>111.31</v>
      </c>
      <c r="BQ6" s="35">
        <f t="shared" ref="BQ6:BY6" si="8">IF(BQ7="",NA(),BQ7)</f>
        <v>111.23</v>
      </c>
      <c r="BR6" s="35">
        <f t="shared" si="8"/>
        <v>111.37</v>
      </c>
      <c r="BS6" s="35">
        <f t="shared" si="8"/>
        <v>111.11</v>
      </c>
      <c r="BT6" s="35">
        <f t="shared" si="8"/>
        <v>110.51</v>
      </c>
      <c r="BU6" s="35">
        <f t="shared" si="8"/>
        <v>96.1</v>
      </c>
      <c r="BV6" s="35">
        <f t="shared" si="8"/>
        <v>99.07</v>
      </c>
      <c r="BW6" s="35">
        <f t="shared" si="8"/>
        <v>99.99</v>
      </c>
      <c r="BX6" s="35">
        <f t="shared" si="8"/>
        <v>100.65</v>
      </c>
      <c r="BY6" s="35">
        <f t="shared" si="8"/>
        <v>99.87</v>
      </c>
      <c r="BZ6" s="34" t="str">
        <f>IF(BZ7="","",IF(BZ7="-","【-】","【"&amp;SUBSTITUTE(TEXT(BZ7,"#,##0.00"),"-","△")&amp;"】"))</f>
        <v>【104.36】</v>
      </c>
      <c r="CA6" s="35">
        <f>IF(CA7="",NA(),CA7)</f>
        <v>177.08</v>
      </c>
      <c r="CB6" s="35">
        <f t="shared" ref="CB6:CJ6" si="9">IF(CB7="",NA(),CB7)</f>
        <v>178.37</v>
      </c>
      <c r="CC6" s="35">
        <f t="shared" si="9"/>
        <v>179.75</v>
      </c>
      <c r="CD6" s="35">
        <f t="shared" si="9"/>
        <v>180.31</v>
      </c>
      <c r="CE6" s="35">
        <f t="shared" si="9"/>
        <v>181.94</v>
      </c>
      <c r="CF6" s="35">
        <f t="shared" si="9"/>
        <v>178.39</v>
      </c>
      <c r="CG6" s="35">
        <f t="shared" si="9"/>
        <v>173.03</v>
      </c>
      <c r="CH6" s="35">
        <f t="shared" si="9"/>
        <v>171.15</v>
      </c>
      <c r="CI6" s="35">
        <f t="shared" si="9"/>
        <v>170.19</v>
      </c>
      <c r="CJ6" s="35">
        <f t="shared" si="9"/>
        <v>171.81</v>
      </c>
      <c r="CK6" s="34" t="str">
        <f>IF(CK7="","",IF(CK7="-","【-】","【"&amp;SUBSTITUTE(TEXT(CK7,"#,##0.00"),"-","△")&amp;"】"))</f>
        <v>【165.71】</v>
      </c>
      <c r="CL6" s="35">
        <f>IF(CL7="",NA(),CL7)</f>
        <v>64.709999999999994</v>
      </c>
      <c r="CM6" s="35">
        <f t="shared" ref="CM6:CU6" si="10">IF(CM7="",NA(),CM7)</f>
        <v>66.42</v>
      </c>
      <c r="CN6" s="35">
        <f t="shared" si="10"/>
        <v>62.78</v>
      </c>
      <c r="CO6" s="35">
        <f t="shared" si="10"/>
        <v>74.45</v>
      </c>
      <c r="CP6" s="35">
        <f t="shared" si="10"/>
        <v>76.22</v>
      </c>
      <c r="CQ6" s="35">
        <f t="shared" si="10"/>
        <v>59.23</v>
      </c>
      <c r="CR6" s="35">
        <f t="shared" si="10"/>
        <v>58.58</v>
      </c>
      <c r="CS6" s="35">
        <f t="shared" si="10"/>
        <v>58.53</v>
      </c>
      <c r="CT6" s="35">
        <f t="shared" si="10"/>
        <v>59.01</v>
      </c>
      <c r="CU6" s="35">
        <f t="shared" si="10"/>
        <v>60.03</v>
      </c>
      <c r="CV6" s="34" t="str">
        <f>IF(CV7="","",IF(CV7="-","【-】","【"&amp;SUBSTITUTE(TEXT(CV7,"#,##0.00"),"-","△")&amp;"】"))</f>
        <v>【60.41】</v>
      </c>
      <c r="CW6" s="35">
        <f>IF(CW7="",NA(),CW7)</f>
        <v>86.33</v>
      </c>
      <c r="CX6" s="35">
        <f t="shared" ref="CX6:DF6" si="11">IF(CX7="",NA(),CX7)</f>
        <v>82.92</v>
      </c>
      <c r="CY6" s="35">
        <f t="shared" si="11"/>
        <v>84.89</v>
      </c>
      <c r="CZ6" s="35">
        <f t="shared" si="11"/>
        <v>88.24</v>
      </c>
      <c r="DA6" s="35">
        <f t="shared" si="11"/>
        <v>86.17</v>
      </c>
      <c r="DB6" s="35">
        <f t="shared" si="11"/>
        <v>85.53</v>
      </c>
      <c r="DC6" s="35">
        <f t="shared" si="11"/>
        <v>85.23</v>
      </c>
      <c r="DD6" s="35">
        <f t="shared" si="11"/>
        <v>85.26</v>
      </c>
      <c r="DE6" s="35">
        <f t="shared" si="11"/>
        <v>85.37</v>
      </c>
      <c r="DF6" s="35">
        <f t="shared" si="11"/>
        <v>84.81</v>
      </c>
      <c r="DG6" s="34" t="str">
        <f>IF(DG7="","",IF(DG7="-","【-】","【"&amp;SUBSTITUTE(TEXT(DG7,"#,##0.00"),"-","△")&amp;"】"))</f>
        <v>【89.93】</v>
      </c>
      <c r="DH6" s="35">
        <f>IF(DH7="",NA(),DH7)</f>
        <v>37.75</v>
      </c>
      <c r="DI6" s="35">
        <f t="shared" ref="DI6:DQ6" si="12">IF(DI7="",NA(),DI7)</f>
        <v>39.950000000000003</v>
      </c>
      <c r="DJ6" s="35">
        <f t="shared" si="12"/>
        <v>40.72</v>
      </c>
      <c r="DK6" s="35">
        <f t="shared" si="12"/>
        <v>42.11</v>
      </c>
      <c r="DL6" s="35">
        <f t="shared" si="12"/>
        <v>43.46</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0.12</v>
      </c>
      <c r="DT6" s="35">
        <f t="shared" ref="DT6:EB6" si="13">IF(DT7="",NA(),DT7)</f>
        <v>14.43</v>
      </c>
      <c r="DU6" s="35">
        <f t="shared" si="13"/>
        <v>14.19</v>
      </c>
      <c r="DV6" s="35">
        <f t="shared" si="13"/>
        <v>14.5</v>
      </c>
      <c r="DW6" s="35">
        <f t="shared" si="13"/>
        <v>14.03</v>
      </c>
      <c r="DX6" s="35">
        <f t="shared" si="13"/>
        <v>8.39</v>
      </c>
      <c r="DY6" s="35">
        <f t="shared" si="13"/>
        <v>10.09</v>
      </c>
      <c r="DZ6" s="35">
        <f t="shared" si="13"/>
        <v>10.54</v>
      </c>
      <c r="EA6" s="35">
        <f t="shared" si="13"/>
        <v>12.03</v>
      </c>
      <c r="EB6" s="35">
        <f t="shared" si="13"/>
        <v>12.19</v>
      </c>
      <c r="EC6" s="34" t="str">
        <f>IF(EC7="","",IF(EC7="-","【-】","【"&amp;SUBSTITUTE(TEXT(EC7,"#,##0.00"),"-","△")&amp;"】"))</f>
        <v>【15.89】</v>
      </c>
      <c r="ED6" s="35">
        <f>IF(ED7="",NA(),ED7)</f>
        <v>1.48</v>
      </c>
      <c r="EE6" s="35">
        <f t="shared" ref="EE6:EM6" si="14">IF(EE7="",NA(),EE7)</f>
        <v>1.83</v>
      </c>
      <c r="EF6" s="35">
        <f t="shared" si="14"/>
        <v>1.59</v>
      </c>
      <c r="EG6" s="35">
        <f t="shared" si="14"/>
        <v>2.2999999999999998</v>
      </c>
      <c r="EH6" s="35">
        <f t="shared" si="14"/>
        <v>1.7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62065</v>
      </c>
      <c r="D7" s="37">
        <v>46</v>
      </c>
      <c r="E7" s="37">
        <v>1</v>
      </c>
      <c r="F7" s="37">
        <v>0</v>
      </c>
      <c r="G7" s="37">
        <v>1</v>
      </c>
      <c r="H7" s="37" t="s">
        <v>105</v>
      </c>
      <c r="I7" s="37" t="s">
        <v>106</v>
      </c>
      <c r="J7" s="37" t="s">
        <v>107</v>
      </c>
      <c r="K7" s="37" t="s">
        <v>108</v>
      </c>
      <c r="L7" s="37" t="s">
        <v>109</v>
      </c>
      <c r="M7" s="37" t="s">
        <v>110</v>
      </c>
      <c r="N7" s="38" t="s">
        <v>111</v>
      </c>
      <c r="O7" s="38">
        <v>84.87</v>
      </c>
      <c r="P7" s="38">
        <v>99.31</v>
      </c>
      <c r="Q7" s="38">
        <v>4006</v>
      </c>
      <c r="R7" s="38">
        <v>41463</v>
      </c>
      <c r="S7" s="38">
        <v>139.03</v>
      </c>
      <c r="T7" s="38">
        <v>298.23</v>
      </c>
      <c r="U7" s="38">
        <v>41269</v>
      </c>
      <c r="V7" s="38">
        <v>112.14</v>
      </c>
      <c r="W7" s="38">
        <v>368.01</v>
      </c>
      <c r="X7" s="38">
        <v>115.19</v>
      </c>
      <c r="Y7" s="38">
        <v>113.26</v>
      </c>
      <c r="Z7" s="38">
        <v>113.32</v>
      </c>
      <c r="AA7" s="38">
        <v>113.77</v>
      </c>
      <c r="AB7" s="38">
        <v>113.34</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1526.45</v>
      </c>
      <c r="AU7" s="38">
        <v>479.01</v>
      </c>
      <c r="AV7" s="38">
        <v>296.41000000000003</v>
      </c>
      <c r="AW7" s="38">
        <v>302.64999999999998</v>
      </c>
      <c r="AX7" s="38">
        <v>406.39</v>
      </c>
      <c r="AY7" s="38">
        <v>909.68</v>
      </c>
      <c r="AZ7" s="38">
        <v>382.09</v>
      </c>
      <c r="BA7" s="38">
        <v>371.31</v>
      </c>
      <c r="BB7" s="38">
        <v>377.63</v>
      </c>
      <c r="BC7" s="38">
        <v>357.34</v>
      </c>
      <c r="BD7" s="38">
        <v>264.33999999999997</v>
      </c>
      <c r="BE7" s="38">
        <v>174.33</v>
      </c>
      <c r="BF7" s="38">
        <v>163.38999999999999</v>
      </c>
      <c r="BG7" s="38">
        <v>155.81</v>
      </c>
      <c r="BH7" s="38">
        <v>143.57</v>
      </c>
      <c r="BI7" s="38">
        <v>139.75</v>
      </c>
      <c r="BJ7" s="38">
        <v>382.65</v>
      </c>
      <c r="BK7" s="38">
        <v>385.06</v>
      </c>
      <c r="BL7" s="38">
        <v>373.09</v>
      </c>
      <c r="BM7" s="38">
        <v>364.71</v>
      </c>
      <c r="BN7" s="38">
        <v>373.69</v>
      </c>
      <c r="BO7" s="38">
        <v>274.27</v>
      </c>
      <c r="BP7" s="38">
        <v>111.31</v>
      </c>
      <c r="BQ7" s="38">
        <v>111.23</v>
      </c>
      <c r="BR7" s="38">
        <v>111.37</v>
      </c>
      <c r="BS7" s="38">
        <v>111.11</v>
      </c>
      <c r="BT7" s="38">
        <v>110.51</v>
      </c>
      <c r="BU7" s="38">
        <v>96.1</v>
      </c>
      <c r="BV7" s="38">
        <v>99.07</v>
      </c>
      <c r="BW7" s="38">
        <v>99.99</v>
      </c>
      <c r="BX7" s="38">
        <v>100.65</v>
      </c>
      <c r="BY7" s="38">
        <v>99.87</v>
      </c>
      <c r="BZ7" s="38">
        <v>104.36</v>
      </c>
      <c r="CA7" s="38">
        <v>177.08</v>
      </c>
      <c r="CB7" s="38">
        <v>178.37</v>
      </c>
      <c r="CC7" s="38">
        <v>179.75</v>
      </c>
      <c r="CD7" s="38">
        <v>180.31</v>
      </c>
      <c r="CE7" s="38">
        <v>181.94</v>
      </c>
      <c r="CF7" s="38">
        <v>178.39</v>
      </c>
      <c r="CG7" s="38">
        <v>173.03</v>
      </c>
      <c r="CH7" s="38">
        <v>171.15</v>
      </c>
      <c r="CI7" s="38">
        <v>170.19</v>
      </c>
      <c r="CJ7" s="38">
        <v>171.81</v>
      </c>
      <c r="CK7" s="38">
        <v>165.71</v>
      </c>
      <c r="CL7" s="38">
        <v>64.709999999999994</v>
      </c>
      <c r="CM7" s="38">
        <v>66.42</v>
      </c>
      <c r="CN7" s="38">
        <v>62.78</v>
      </c>
      <c r="CO7" s="38">
        <v>74.45</v>
      </c>
      <c r="CP7" s="38">
        <v>76.22</v>
      </c>
      <c r="CQ7" s="38">
        <v>59.23</v>
      </c>
      <c r="CR7" s="38">
        <v>58.58</v>
      </c>
      <c r="CS7" s="38">
        <v>58.53</v>
      </c>
      <c r="CT7" s="38">
        <v>59.01</v>
      </c>
      <c r="CU7" s="38">
        <v>60.03</v>
      </c>
      <c r="CV7" s="38">
        <v>60.41</v>
      </c>
      <c r="CW7" s="38">
        <v>86.33</v>
      </c>
      <c r="CX7" s="38">
        <v>82.92</v>
      </c>
      <c r="CY7" s="38">
        <v>84.89</v>
      </c>
      <c r="CZ7" s="38">
        <v>88.24</v>
      </c>
      <c r="DA7" s="38">
        <v>86.17</v>
      </c>
      <c r="DB7" s="38">
        <v>85.53</v>
      </c>
      <c r="DC7" s="38">
        <v>85.23</v>
      </c>
      <c r="DD7" s="38">
        <v>85.26</v>
      </c>
      <c r="DE7" s="38">
        <v>85.37</v>
      </c>
      <c r="DF7" s="38">
        <v>84.81</v>
      </c>
      <c r="DG7" s="38">
        <v>89.93</v>
      </c>
      <c r="DH7" s="38">
        <v>37.75</v>
      </c>
      <c r="DI7" s="38">
        <v>39.950000000000003</v>
      </c>
      <c r="DJ7" s="38">
        <v>40.72</v>
      </c>
      <c r="DK7" s="38">
        <v>42.11</v>
      </c>
      <c r="DL7" s="38">
        <v>43.46</v>
      </c>
      <c r="DM7" s="38">
        <v>37.340000000000003</v>
      </c>
      <c r="DN7" s="38">
        <v>44.31</v>
      </c>
      <c r="DO7" s="38">
        <v>45.75</v>
      </c>
      <c r="DP7" s="38">
        <v>46.9</v>
      </c>
      <c r="DQ7" s="38">
        <v>47.28</v>
      </c>
      <c r="DR7" s="38">
        <v>48.12</v>
      </c>
      <c r="DS7" s="38">
        <v>0.12</v>
      </c>
      <c r="DT7" s="38">
        <v>14.43</v>
      </c>
      <c r="DU7" s="38">
        <v>14.19</v>
      </c>
      <c r="DV7" s="38">
        <v>14.5</v>
      </c>
      <c r="DW7" s="38">
        <v>14.03</v>
      </c>
      <c r="DX7" s="38">
        <v>8.39</v>
      </c>
      <c r="DY7" s="38">
        <v>10.09</v>
      </c>
      <c r="DZ7" s="38">
        <v>10.54</v>
      </c>
      <c r="EA7" s="38">
        <v>12.03</v>
      </c>
      <c r="EB7" s="38">
        <v>12.19</v>
      </c>
      <c r="EC7" s="38">
        <v>15.89</v>
      </c>
      <c r="ED7" s="38">
        <v>1.48</v>
      </c>
      <c r="EE7" s="38">
        <v>1.83</v>
      </c>
      <c r="EF7" s="38">
        <v>1.59</v>
      </c>
      <c r="EG7" s="38">
        <v>2.2999999999999998</v>
      </c>
      <c r="EH7" s="38">
        <v>1.7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2019-01-28T05:55:06Z</cp:lastPrinted>
  <dcterms:created xsi:type="dcterms:W3CDTF">2018-12-03T08:26:52Z</dcterms:created>
  <dcterms:modified xsi:type="dcterms:W3CDTF">2019-01-31T02:24:00Z</dcterms:modified>
  <cp:category/>
</cp:coreProperties>
</file>