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911\Desktop\【経営比較分析表】2017_062065_47_010\"/>
    </mc:Choice>
  </mc:AlternateContent>
  <workbookProtection workbookAlgorithmName="SHA-512" workbookHashValue="+aBflEQbO7PB+BnnqxGCbgma5YhCUz9Y59axdKVHkpuhWcR6PjcSf6T6j873z1cI9q8gFscAiduQR0ZSkNWrpw==" workbookSaltValue="4CZvXpgvAGZ9iFFQlhznnQ==" workbookSpinCount="100000" lockStructure="1"/>
  <bookViews>
    <workbookView xWindow="0" yWindow="0" windowWidth="20460" windowHeight="759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<sst xmlns="http://schemas.openxmlformats.org/spreadsheetml/2006/main" count="237" uniqueCount="124">
  <si>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</si>
  <si>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</si>
  <si>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</si>
  <si>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</si>
  <si>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</si>
  <si>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</si>
  <si>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</si>
  <si>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</si>
  <si>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</si>
  <si>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</si>
  <si>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</si>
  <si>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</si>
  <si>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</si>
  <si>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</si>
  <si>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</si>
  <si>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</si>
  <si>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</si>
  <si>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</si>
  <si>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</si>
  <si>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</si>
  <si>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</si>
  <si>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</si>
  <si>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</si>
  <si>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</si>
  <si>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</si>
  <si>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</si>
  <si>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</si>
  <si>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</si>
  <si>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</si>
  <si>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</si>
  <si>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</si>
  <si>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</si>
  <si>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</si>
  <si>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</si>
  <si>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</si>
  <si>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</si>
  <si>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</si>
  <si>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</si>
  <si>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</si>
  <si>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</si>
  <si>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</si>
  <si>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</si>
  <si>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</si>
  <si>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</si>
  <si>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</si>
  <si>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</si>
  <si>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</si>
  <si>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</si>
  <si>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</si>
  <si>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</si>
  <si>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</si>
  <si>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</si>
  <si>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</si>
  <si>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</si>
  <si>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</si>
  <si>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</si>
  <si>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</si>
  <si>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</si>
  <si>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</si>
  <si>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</si>
  <si>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</si>
  <si>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</si>
  <si>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</si>
  <si>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</si>
  <si>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</si>
  <si>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</si>
  <si>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</si>
  <si>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</si>
  <si>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</si>
  <si>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</si>
  <si>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</si>
  <si>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</si>
  <si>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</si>
  <si>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</si>
  <si>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</si>
  <si>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</si>
  <si>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</si>
  <si>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</si>
  <si>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</si>
  <si>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</si>
  <si>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</si>
  <si>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</si>
  <si>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</si>
  <si>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</si>
  <si>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</si>
  <si>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</si>
  <si>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</si>
  <si>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</si>
  <si>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</si>
  <si>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</si>
  <si>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</si>
  <si>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</si>
  <si>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</si>
  <si>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</si>
  <si>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</si>
  <si>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</si>
  <si>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</si>
  <si>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</si>
  <si>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</si>
  <si>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</si>
  <si>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</si>
  <si>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</si>
  <si>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</si>
  <si>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</si>
  <si>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</si>
  <si>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</si>
  <si>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</si>
  <si>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</si>
  <si>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寒河江市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</si>
  <si>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</si>
  <si>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</si>
  <si>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</si>
  <si>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</si>
  <si>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</si>
  <si>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</si>
  <si>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</si>
  <si>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</si>
  <si>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</si>
  <si>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</si>
  <si>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</si>
  <si>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</si>
  <si>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平成23年度供用開始した施設のため、老朽化に該当する資産無し。</t>
    <rPh sb="1" eb="3">
      <t>ヘイセイ</t>
    </rPh>
    <rPh sb="5" eb="6">
      <t>ネン</t>
    </rPh>
    <rPh sb="6" eb="7">
      <t>ド</t>
    </rPh>
    <rPh sb="7" eb="9">
      <t>キョウヨウ</t>
    </rPh>
    <rPh sb="9" eb="11">
      <t>カイシ</t>
    </rPh>
    <rPh sb="13" eb="15">
      <t>シセツ</t>
    </rPh>
    <rPh sb="19" eb="22">
      <t>ロウキュウカ</t>
    </rPh>
    <rPh sb="23" eb="25">
      <t>ガイトウ</t>
    </rPh>
    <rPh sb="27" eb="29">
      <t>シサン</t>
    </rPh>
    <rPh sb="29" eb="30">
      <t>ナ</t>
    </rPh>
    <phoneticPr fontId="16"/>
  </si>
  <si>
    <t>①収益的収支比率
　不採算分は繰入金により充当されているが、100％を超え収入が支出を上回るのは事業廃止に伴う打ち切り決算のためである。
⑤料金回収率
⑥給水原価
⑦施設利用率
　料金回収率と施設利用率が低水準であり、給水原価が高水準となるのは水道利用者数が少ないことが原因である。
⑧有収率
　有収率が低水準となるのは、水道利用者が少ないため浄水が水道末端に到達するまで長時間を要することから、それら浄水の停滞に伴う消毒効果の減少を防ぐため末端で排水している水質保全水量が原因である。</t>
    <rPh sb="1" eb="4">
      <t>シュウエキテキ</t>
    </rPh>
    <rPh sb="4" eb="6">
      <t>シュウシ</t>
    </rPh>
    <rPh sb="6" eb="8">
      <t>ヒリツ</t>
    </rPh>
    <rPh sb="10" eb="11">
      <t>フ</t>
    </rPh>
    <rPh sb="11" eb="13">
      <t>サイサン</t>
    </rPh>
    <rPh sb="13" eb="14">
      <t>ブン</t>
    </rPh>
    <rPh sb="15" eb="17">
      <t>クリイレ</t>
    </rPh>
    <rPh sb="17" eb="18">
      <t>キン</t>
    </rPh>
    <rPh sb="21" eb="23">
      <t>ジュウトウ</t>
    </rPh>
    <rPh sb="35" eb="36">
      <t>コ</t>
    </rPh>
    <rPh sb="48" eb="50">
      <t>ジギョウ</t>
    </rPh>
    <rPh sb="50" eb="52">
      <t>ハイシ</t>
    </rPh>
    <rPh sb="53" eb="54">
      <t>トモナ</t>
    </rPh>
    <rPh sb="55" eb="56">
      <t>ウ</t>
    </rPh>
    <rPh sb="57" eb="58">
      <t>キ</t>
    </rPh>
    <rPh sb="59" eb="61">
      <t>ケッサン</t>
    </rPh>
    <rPh sb="70" eb="72">
      <t>リョウキン</t>
    </rPh>
    <rPh sb="72" eb="74">
      <t>カイシュウ</t>
    </rPh>
    <rPh sb="74" eb="75">
      <t>リツ</t>
    </rPh>
    <rPh sb="77" eb="79">
      <t>キュウスイ</t>
    </rPh>
    <rPh sb="79" eb="81">
      <t>ゲンカ</t>
    </rPh>
    <rPh sb="83" eb="85">
      <t>シセツ</t>
    </rPh>
    <rPh sb="85" eb="88">
      <t>リヨウリツ</t>
    </rPh>
    <rPh sb="90" eb="92">
      <t>リョウキン</t>
    </rPh>
    <rPh sb="92" eb="94">
      <t>カイシュウ</t>
    </rPh>
    <rPh sb="94" eb="95">
      <t>リツ</t>
    </rPh>
    <rPh sb="96" eb="98">
      <t>シセツ</t>
    </rPh>
    <rPh sb="98" eb="101">
      <t>リヨウリツ</t>
    </rPh>
    <rPh sb="102" eb="105">
      <t>テイスイジュン</t>
    </rPh>
    <rPh sb="109" eb="111">
      <t>キュウスイ</t>
    </rPh>
    <rPh sb="111" eb="113">
      <t>ゲンカ</t>
    </rPh>
    <rPh sb="114" eb="117">
      <t>コウスイジュン</t>
    </rPh>
    <rPh sb="122" eb="124">
      <t>スイドウ</t>
    </rPh>
    <rPh sb="124" eb="127">
      <t>リヨウシャ</t>
    </rPh>
    <rPh sb="127" eb="128">
      <t>スウ</t>
    </rPh>
    <rPh sb="129" eb="130">
      <t>スク</t>
    </rPh>
    <rPh sb="135" eb="137">
      <t>ゲンイン</t>
    </rPh>
    <rPh sb="143" eb="146">
      <t>ユウシュウリツ</t>
    </rPh>
    <rPh sb="148" eb="151">
      <t>ユウシュウリツ</t>
    </rPh>
    <rPh sb="152" eb="155">
      <t>テイスイジュン</t>
    </rPh>
    <rPh sb="161" eb="163">
      <t>スイドウ</t>
    </rPh>
    <rPh sb="163" eb="166">
      <t>リヨウシャ</t>
    </rPh>
    <rPh sb="167" eb="168">
      <t>スク</t>
    </rPh>
    <rPh sb="172" eb="174">
      <t>ジョウスイ</t>
    </rPh>
    <rPh sb="175" eb="177">
      <t>スイドウ</t>
    </rPh>
    <rPh sb="177" eb="179">
      <t>マッタン</t>
    </rPh>
    <rPh sb="180" eb="182">
      <t>トウタツ</t>
    </rPh>
    <rPh sb="186" eb="189">
      <t>チョウジカン</t>
    </rPh>
    <rPh sb="190" eb="191">
      <t>ヨウ</t>
    </rPh>
    <rPh sb="201" eb="203">
      <t>ジョウスイ</t>
    </rPh>
    <rPh sb="204" eb="206">
      <t>テイタイ</t>
    </rPh>
    <rPh sb="207" eb="208">
      <t>トモナ</t>
    </rPh>
    <rPh sb="209" eb="211">
      <t>ショウドク</t>
    </rPh>
    <rPh sb="211" eb="213">
      <t>コウカ</t>
    </rPh>
    <rPh sb="214" eb="216">
      <t>ゲンショウ</t>
    </rPh>
    <rPh sb="217" eb="218">
      <t>フセ</t>
    </rPh>
    <rPh sb="221" eb="223">
      <t>マッタン</t>
    </rPh>
    <rPh sb="224" eb="226">
      <t>ハイスイ</t>
    </rPh>
    <rPh sb="230" eb="232">
      <t>スイシツ</t>
    </rPh>
    <rPh sb="232" eb="234">
      <t>ホゼン</t>
    </rPh>
    <rPh sb="234" eb="236">
      <t>スイリョウ</t>
    </rPh>
    <rPh sb="237" eb="239">
      <t>ゲンイン</t>
    </rPh>
    <phoneticPr fontId="16"/>
  </si>
  <si>
    <t>⑤料金回収率
⑥施設利用率
　事業規模が小さいため、各項目が平均値を下回っており経営が厳しい状況である。今後、水道利用者増を図り、歳出削減の徹底や財源確保に努め、健全な事業運営に努めるとともに、経営基盤の強化のため上水道事業と統合する。</t>
    <rPh sb="1" eb="3">
      <t>リョウキン</t>
    </rPh>
    <rPh sb="3" eb="5">
      <t>カイシュウ</t>
    </rPh>
    <rPh sb="5" eb="6">
      <t>リツ</t>
    </rPh>
    <rPh sb="8" eb="10">
      <t>シセツ</t>
    </rPh>
    <rPh sb="10" eb="13">
      <t>リヨウリツ</t>
    </rPh>
    <rPh sb="15" eb="17">
      <t>ジギョウ</t>
    </rPh>
    <rPh sb="17" eb="19">
      <t>キボ</t>
    </rPh>
    <rPh sb="20" eb="21">
      <t>チイ</t>
    </rPh>
    <rPh sb="26" eb="27">
      <t>カク</t>
    </rPh>
    <rPh sb="27" eb="29">
      <t>コウモク</t>
    </rPh>
    <rPh sb="30" eb="33">
      <t>ヘイキンチ</t>
    </rPh>
    <rPh sb="34" eb="36">
      <t>シタマワ</t>
    </rPh>
    <rPh sb="40" eb="42">
      <t>ケイエイ</t>
    </rPh>
    <rPh sb="43" eb="44">
      <t>キビ</t>
    </rPh>
    <rPh sb="46" eb="48">
      <t>ジョウキョウ</t>
    </rPh>
    <rPh sb="52" eb="54">
      <t>コンゴ</t>
    </rPh>
    <rPh sb="55" eb="57">
      <t>スイドウ</t>
    </rPh>
    <rPh sb="57" eb="60">
      <t>リヨウシャ</t>
    </rPh>
    <rPh sb="60" eb="61">
      <t>ゾウ</t>
    </rPh>
    <rPh sb="62" eb="63">
      <t>ハカ</t>
    </rPh>
    <rPh sb="65" eb="67">
      <t>サイシュツ</t>
    </rPh>
    <rPh sb="67" eb="69">
      <t>サクゲン</t>
    </rPh>
    <rPh sb="70" eb="72">
      <t>テッテイ</t>
    </rPh>
    <rPh sb="73" eb="75">
      <t>ザイゲン</t>
    </rPh>
    <rPh sb="75" eb="77">
      <t>カクホ</t>
    </rPh>
    <rPh sb="78" eb="79">
      <t>ツト</t>
    </rPh>
    <rPh sb="81" eb="83">
      <t>ケンゼン</t>
    </rPh>
    <rPh sb="84" eb="86">
      <t>ジギョウ</t>
    </rPh>
    <rPh sb="86" eb="88">
      <t>ウンエイ</t>
    </rPh>
    <rPh sb="89" eb="90">
      <t>ツト</t>
    </rPh>
    <rPh sb="97" eb="99">
      <t>ケイエイ</t>
    </rPh>
    <rPh sb="99" eb="101">
      <t>キバン</t>
    </rPh>
    <rPh sb="102" eb="104">
      <t>キョウカ</t>
    </rPh>
    <rPh sb="107" eb="110">
      <t>ジョウスイドウ</t>
    </rPh>
    <rPh sb="110" eb="112">
      <t>ジギョウ</t>
    </rPh>
    <rPh sb="113" eb="115">
      <t>トウゴウ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</si>
</sst>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A8-44F2-94CE-2C2AC5B0F8A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c:ext xmlns:c16="http://schemas.microsoft.com/office/drawing/2014/chart" uri="{C3380CC4-5D6E-409C-BE32-E72D297353CC}">
              <c16:uniqueId val="{00000001-84A8-44F2-94CE-2C2AC5B0F8A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23.79</c:v>
                </c:pt>
                <c:pt idx="1">
                  <c:v>22.92</c:v>
                </c:pt>
                <c:pt idx="2">
                  <c:v>28.55</c:v>
                </c:pt>
                <c:pt idx="3">
                  <c:v>31.32</c:v>
                </c:pt>
                <c:pt idx="4">
                  <c:v>31.53</c:v>
                </c:pt>
              </c:numCache>
            </c:numRef>
          </c:val>
          <c:extLst>
            <c:ext xmlns:c16="http://schemas.microsoft.com/office/drawing/2014/chart" uri="{C3380CC4-5D6E-409C-BE32-E72D297353CC}">
              <c16:uniqueId val="{00000000-049D-4E1F-B8E9-8C5C292ADD1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c:ext xmlns:c16="http://schemas.microsoft.com/office/drawing/2014/chart" uri="{C3380CC4-5D6E-409C-BE32-E72D297353CC}">
              <c16:uniqueId val="{00000001-049D-4E1F-B8E9-8C5C292ADD1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24.04</c:v>
                </c:pt>
                <c:pt idx="1">
                  <c:v>20.05</c:v>
                </c:pt>
                <c:pt idx="2">
                  <c:v>19.86</c:v>
                </c:pt>
                <c:pt idx="3">
                  <c:v>22.41</c:v>
                </c:pt>
                <c:pt idx="4">
                  <c:v>25.8</c:v>
                </c:pt>
              </c:numCache>
            </c:numRef>
          </c:val>
          <c:extLst>
            <c:ext xmlns:c16="http://schemas.microsoft.com/office/drawing/2014/chart" uri="{C3380CC4-5D6E-409C-BE32-E72D297353CC}">
              <c16:uniqueId val="{00000000-86C2-4530-9F3D-5F1FD6D4161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c:ext xmlns:c16="http://schemas.microsoft.com/office/drawing/2014/chart" uri="{C3380CC4-5D6E-409C-BE32-E72D297353CC}">
              <c16:uniqueId val="{00000001-86C2-4530-9F3D-5F1FD6D4161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100</c:v>
                </c:pt>
                <c:pt idx="1">
                  <c:v>100</c:v>
                </c:pt>
                <c:pt idx="2">
                  <c:v>100</c:v>
                </c:pt>
                <c:pt idx="3">
                  <c:v>100</c:v>
                </c:pt>
                <c:pt idx="4">
                  <c:v>107.09</c:v>
                </c:pt>
              </c:numCache>
            </c:numRef>
          </c:val>
          <c:extLst>
            <c:ext xmlns:c16="http://schemas.microsoft.com/office/drawing/2014/chart" uri="{C3380CC4-5D6E-409C-BE32-E72D297353CC}">
              <c16:uniqueId val="{00000000-90BD-4126-9E65-68BD997B65B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c:ext xmlns:c16="http://schemas.microsoft.com/office/drawing/2014/chart" uri="{C3380CC4-5D6E-409C-BE32-E72D297353CC}">
              <c16:uniqueId val="{00000001-90BD-4126-9E65-68BD997B65B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9A-4134-88EA-9FAB41B64D5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9A-4134-88EA-9FAB41B64D5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F0-4AD6-805F-C0C03763FB6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F0-4AD6-805F-C0C03763FB6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8F-4C22-B765-E44FA7CC9C2A}"/>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8F-4C22-B765-E44FA7CC9C2A}"/>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BE-4F4B-89EC-572F9FCDCCB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BE-4F4B-89EC-572F9FCDCCB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37-4A0B-AC66-BEF0F11F6D3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c:ext xmlns:c16="http://schemas.microsoft.com/office/drawing/2014/chart" uri="{C3380CC4-5D6E-409C-BE32-E72D297353CC}">
              <c16:uniqueId val="{00000001-1E37-4A0B-AC66-BEF0F11F6D3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17.47</c:v>
                </c:pt>
                <c:pt idx="1">
                  <c:v>9.49</c:v>
                </c:pt>
                <c:pt idx="2">
                  <c:v>12.77</c:v>
                </c:pt>
                <c:pt idx="3">
                  <c:v>15.35</c:v>
                </c:pt>
                <c:pt idx="4">
                  <c:v>18.63</c:v>
                </c:pt>
              </c:numCache>
            </c:numRef>
          </c:val>
          <c:extLst>
            <c:ext xmlns:c16="http://schemas.microsoft.com/office/drawing/2014/chart" uri="{C3380CC4-5D6E-409C-BE32-E72D297353CC}">
              <c16:uniqueId val="{00000000-BA44-4B68-9B25-C0E4993D01A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c:ext xmlns:c16="http://schemas.microsoft.com/office/drawing/2014/chart" uri="{C3380CC4-5D6E-409C-BE32-E72D297353CC}">
              <c16:uniqueId val="{00000001-BA44-4B68-9B25-C0E4993D01A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1789.63</c:v>
                </c:pt>
                <c:pt idx="1">
                  <c:v>3620.77</c:v>
                </c:pt>
                <c:pt idx="2">
                  <c:v>2485.35</c:v>
                </c:pt>
                <c:pt idx="3">
                  <c:v>1866.4</c:v>
                </c:pt>
                <c:pt idx="4">
                  <c:v>1459.03</c:v>
                </c:pt>
              </c:numCache>
            </c:numRef>
          </c:val>
          <c:extLst>
            <c:ext xmlns:c16="http://schemas.microsoft.com/office/drawing/2014/chart" uri="{C3380CC4-5D6E-409C-BE32-E72D297353CC}">
              <c16:uniqueId val="{00000000-3750-4A96-B9B1-D9C10C53BA1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c:ext xmlns:c16="http://schemas.microsoft.com/office/drawing/2014/chart" uri="{C3380CC4-5D6E-409C-BE32-E72D297353CC}">
              <c16:uniqueId val="{00000001-3750-4A96-B9B1-D9C10C53BA1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山形県　寒河江市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41463</v>
      </c>
      <c r="AM8" s="66"/>
      <c r="AN8" s="66"/>
      <c r="AO8" s="66"/>
      <c r="AP8" s="66"/>
      <c r="AQ8" s="66"/>
      <c r="AR8" s="66"/>
      <c r="AS8" s="66"/>
      <c r="AT8" s="65">
        <f>データ!$S$6</f>
        <v>139.03</v>
      </c>
      <c r="AU8" s="65"/>
      <c r="AV8" s="65"/>
      <c r="AW8" s="65"/>
      <c r="AX8" s="65"/>
      <c r="AY8" s="65"/>
      <c r="AZ8" s="65"/>
      <c r="BA8" s="65"/>
      <c r="BB8" s="65">
        <f>データ!$T$6</f>
        <v>298.23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7.0000000000000007E-2</v>
      </c>
      <c r="Q10" s="65"/>
      <c r="R10" s="65"/>
      <c r="S10" s="65"/>
      <c r="T10" s="65"/>
      <c r="U10" s="65"/>
      <c r="V10" s="65"/>
      <c r="W10" s="66">
        <f>データ!$Q$6</f>
        <v>4006</v>
      </c>
      <c r="X10" s="66"/>
      <c r="Y10" s="66"/>
      <c r="Z10" s="66"/>
      <c r="AA10" s="66"/>
      <c r="AB10" s="66"/>
      <c r="AC10" s="66"/>
      <c r="AD10" s="2"/>
      <c r="AE10" s="2"/>
      <c r="AF10" s="2"/>
      <c r="AG10" s="2"/>
      <c r="AH10" s="2"/>
      <c r="AI10" s="2"/>
      <c r="AJ10" s="2"/>
      <c r="AK10" s="2"/>
      <c r="AL10" s="66">
        <f>データ!$U$6</f>
        <v>30</v>
      </c>
      <c r="AM10" s="66"/>
      <c r="AN10" s="66"/>
      <c r="AO10" s="66"/>
      <c r="AP10" s="66"/>
      <c r="AQ10" s="66"/>
      <c r="AR10" s="66"/>
      <c r="AS10" s="66"/>
      <c r="AT10" s="65">
        <f>データ!$V$6</f>
        <v>19.5</v>
      </c>
      <c r="AU10" s="65"/>
      <c r="AV10" s="65"/>
      <c r="AW10" s="65"/>
      <c r="AX10" s="65"/>
      <c r="AY10" s="65"/>
      <c r="AZ10" s="65"/>
      <c r="BA10" s="65"/>
      <c r="BB10" s="65">
        <f>データ!$W$6</f>
        <v>1.54</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rQ9OMEtNBXiaqGEGMT7jY9ThGBx0HilRKRsc+d6V77V3bPMZtWEAf3wVMZxmVHNGeOg0QRGswO6+bI27Yd3NEg==" saltValue="wyWVNT/WSSYcM48FsktTI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62065</v>
      </c>
      <c r="D6" s="33">
        <f t="shared" si="3"/>
        <v>47</v>
      </c>
      <c r="E6" s="33">
        <f t="shared" si="3"/>
        <v>1</v>
      </c>
      <c r="F6" s="33">
        <f t="shared" si="3"/>
        <v>0</v>
      </c>
      <c r="G6" s="33">
        <f t="shared" si="3"/>
        <v>0</v>
      </c>
      <c r="H6" s="33" t="str">
        <f t="shared" si="3"/>
        <v>山形県　寒河江市</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7.0000000000000007E-2</v>
      </c>
      <c r="Q6" s="34">
        <f t="shared" si="3"/>
        <v>4006</v>
      </c>
      <c r="R6" s="34">
        <f t="shared" si="3"/>
        <v>41463</v>
      </c>
      <c r="S6" s="34">
        <f t="shared" si="3"/>
        <v>139.03</v>
      </c>
      <c r="T6" s="34">
        <f t="shared" si="3"/>
        <v>298.23</v>
      </c>
      <c r="U6" s="34">
        <f t="shared" si="3"/>
        <v>30</v>
      </c>
      <c r="V6" s="34">
        <f t="shared" si="3"/>
        <v>19.5</v>
      </c>
      <c r="W6" s="34">
        <f t="shared" si="3"/>
        <v>1.54</v>
      </c>
      <c r="X6" s="35">
        <f>IF(X7="",NA(),X7)</f>
        <v>100</v>
      </c>
      <c r="Y6" s="35">
        <f t="shared" ref="Y6:AG6" si="4">IF(Y7="",NA(),Y7)</f>
        <v>100</v>
      </c>
      <c r="Z6" s="35">
        <f t="shared" si="4"/>
        <v>100</v>
      </c>
      <c r="AA6" s="35">
        <f t="shared" si="4"/>
        <v>100</v>
      </c>
      <c r="AB6" s="35">
        <f t="shared" si="4"/>
        <v>107.09</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4">
        <f>IF(BE7="",NA(),BE7)</f>
        <v>0</v>
      </c>
      <c r="BF6" s="34">
        <f t="shared" ref="BF6:BN6" si="7">IF(BF7="",NA(),BF7)</f>
        <v>0</v>
      </c>
      <c r="BG6" s="34">
        <f t="shared" si="7"/>
        <v>0</v>
      </c>
      <c r="BH6" s="34">
        <f t="shared" si="7"/>
        <v>0</v>
      </c>
      <c r="BI6" s="34">
        <f t="shared" si="7"/>
        <v>0</v>
      </c>
      <c r="BJ6" s="35">
        <f t="shared" si="7"/>
        <v>1462.56</v>
      </c>
      <c r="BK6" s="35">
        <f t="shared" si="7"/>
        <v>1486.62</v>
      </c>
      <c r="BL6" s="35">
        <f t="shared" si="7"/>
        <v>1510.14</v>
      </c>
      <c r="BM6" s="35">
        <f t="shared" si="7"/>
        <v>1595.62</v>
      </c>
      <c r="BN6" s="35">
        <f t="shared" si="7"/>
        <v>1302.33</v>
      </c>
      <c r="BO6" s="34" t="str">
        <f>IF(BO7="","",IF(BO7="-","【-】","【"&amp;SUBSTITUTE(TEXT(BO7,"#,##0.00"),"-","△")&amp;"】"))</f>
        <v>【1,141.75】</v>
      </c>
      <c r="BP6" s="35">
        <f>IF(BP7="",NA(),BP7)</f>
        <v>17.47</v>
      </c>
      <c r="BQ6" s="35">
        <f t="shared" ref="BQ6:BY6" si="8">IF(BQ7="",NA(),BQ7)</f>
        <v>9.49</v>
      </c>
      <c r="BR6" s="35">
        <f t="shared" si="8"/>
        <v>12.77</v>
      </c>
      <c r="BS6" s="35">
        <f t="shared" si="8"/>
        <v>15.35</v>
      </c>
      <c r="BT6" s="35">
        <f t="shared" si="8"/>
        <v>18.63</v>
      </c>
      <c r="BU6" s="35">
        <f t="shared" si="8"/>
        <v>32.39</v>
      </c>
      <c r="BV6" s="35">
        <f t="shared" si="8"/>
        <v>24.39</v>
      </c>
      <c r="BW6" s="35">
        <f t="shared" si="8"/>
        <v>22.67</v>
      </c>
      <c r="BX6" s="35">
        <f t="shared" si="8"/>
        <v>37.92</v>
      </c>
      <c r="BY6" s="35">
        <f t="shared" si="8"/>
        <v>40.89</v>
      </c>
      <c r="BZ6" s="34" t="str">
        <f>IF(BZ7="","",IF(BZ7="-","【-】","【"&amp;SUBSTITUTE(TEXT(BZ7,"#,##0.00"),"-","△")&amp;"】"))</f>
        <v>【54.93】</v>
      </c>
      <c r="CA6" s="35">
        <f>IF(CA7="",NA(),CA7)</f>
        <v>1789.63</v>
      </c>
      <c r="CB6" s="35">
        <f t="shared" ref="CB6:CJ6" si="9">IF(CB7="",NA(),CB7)</f>
        <v>3620.77</v>
      </c>
      <c r="CC6" s="35">
        <f t="shared" si="9"/>
        <v>2485.35</v>
      </c>
      <c r="CD6" s="35">
        <f t="shared" si="9"/>
        <v>1866.4</v>
      </c>
      <c r="CE6" s="35">
        <f t="shared" si="9"/>
        <v>1459.03</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23.79</v>
      </c>
      <c r="CM6" s="35">
        <f t="shared" ref="CM6:CU6" si="10">IF(CM7="",NA(),CM7)</f>
        <v>22.92</v>
      </c>
      <c r="CN6" s="35">
        <f t="shared" si="10"/>
        <v>28.55</v>
      </c>
      <c r="CO6" s="35">
        <f t="shared" si="10"/>
        <v>31.32</v>
      </c>
      <c r="CP6" s="35">
        <f t="shared" si="10"/>
        <v>31.53</v>
      </c>
      <c r="CQ6" s="35">
        <f t="shared" si="10"/>
        <v>50.49</v>
      </c>
      <c r="CR6" s="35">
        <f t="shared" si="10"/>
        <v>48.36</v>
      </c>
      <c r="CS6" s="35">
        <f t="shared" si="10"/>
        <v>48.7</v>
      </c>
      <c r="CT6" s="35">
        <f t="shared" si="10"/>
        <v>46.9</v>
      </c>
      <c r="CU6" s="35">
        <f t="shared" si="10"/>
        <v>47.95</v>
      </c>
      <c r="CV6" s="34" t="str">
        <f>IF(CV7="","",IF(CV7="-","【-】","【"&amp;SUBSTITUTE(TEXT(CV7,"#,##0.00"),"-","△")&amp;"】"))</f>
        <v>【56.91】</v>
      </c>
      <c r="CW6" s="35">
        <f>IF(CW7="",NA(),CW7)</f>
        <v>24.04</v>
      </c>
      <c r="CX6" s="35">
        <f t="shared" ref="CX6:DF6" si="11">IF(CX7="",NA(),CX7)</f>
        <v>20.05</v>
      </c>
      <c r="CY6" s="35">
        <f t="shared" si="11"/>
        <v>19.86</v>
      </c>
      <c r="CZ6" s="35">
        <f t="shared" si="11"/>
        <v>22.41</v>
      </c>
      <c r="DA6" s="35">
        <f t="shared" si="11"/>
        <v>25.8</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62065</v>
      </c>
      <c r="D7" s="37">
        <v>47</v>
      </c>
      <c r="E7" s="37">
        <v>1</v>
      </c>
      <c r="F7" s="37">
        <v>0</v>
      </c>
      <c r="G7" s="37">
        <v>0</v>
      </c>
      <c r="H7" s="37" t="s">
        <v>108</v>
      </c>
      <c r="I7" s="37" t="s">
        <v>109</v>
      </c>
      <c r="J7" s="37" t="s">
        <v>110</v>
      </c>
      <c r="K7" s="37" t="s">
        <v>111</v>
      </c>
      <c r="L7" s="37" t="s">
        <v>112</v>
      </c>
      <c r="M7" s="37" t="s">
        <v>113</v>
      </c>
      <c r="N7" s="38" t="s">
        <v>114</v>
      </c>
      <c r="O7" s="38" t="s">
        <v>115</v>
      </c>
      <c r="P7" s="38">
        <v>7.0000000000000007E-2</v>
      </c>
      <c r="Q7" s="38">
        <v>4006</v>
      </c>
      <c r="R7" s="38">
        <v>41463</v>
      </c>
      <c r="S7" s="38">
        <v>139.03</v>
      </c>
      <c r="T7" s="38">
        <v>298.23</v>
      </c>
      <c r="U7" s="38">
        <v>30</v>
      </c>
      <c r="V7" s="38">
        <v>19.5</v>
      </c>
      <c r="W7" s="38">
        <v>1.54</v>
      </c>
      <c r="X7" s="38">
        <v>100</v>
      </c>
      <c r="Y7" s="38">
        <v>100</v>
      </c>
      <c r="Z7" s="38">
        <v>100</v>
      </c>
      <c r="AA7" s="38">
        <v>100</v>
      </c>
      <c r="AB7" s="38">
        <v>107.09</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0</v>
      </c>
      <c r="BF7" s="38">
        <v>0</v>
      </c>
      <c r="BG7" s="38">
        <v>0</v>
      </c>
      <c r="BH7" s="38">
        <v>0</v>
      </c>
      <c r="BI7" s="38">
        <v>0</v>
      </c>
      <c r="BJ7" s="38">
        <v>1462.56</v>
      </c>
      <c r="BK7" s="38">
        <v>1486.62</v>
      </c>
      <c r="BL7" s="38">
        <v>1510.14</v>
      </c>
      <c r="BM7" s="38">
        <v>1595.62</v>
      </c>
      <c r="BN7" s="38">
        <v>1302.33</v>
      </c>
      <c r="BO7" s="38">
        <v>1141.75</v>
      </c>
      <c r="BP7" s="38">
        <v>17.47</v>
      </c>
      <c r="BQ7" s="38">
        <v>9.49</v>
      </c>
      <c r="BR7" s="38">
        <v>12.77</v>
      </c>
      <c r="BS7" s="38">
        <v>15.35</v>
      </c>
      <c r="BT7" s="38">
        <v>18.63</v>
      </c>
      <c r="BU7" s="38">
        <v>32.39</v>
      </c>
      <c r="BV7" s="38">
        <v>24.39</v>
      </c>
      <c r="BW7" s="38">
        <v>22.67</v>
      </c>
      <c r="BX7" s="38">
        <v>37.92</v>
      </c>
      <c r="BY7" s="38">
        <v>40.89</v>
      </c>
      <c r="BZ7" s="38">
        <v>54.93</v>
      </c>
      <c r="CA7" s="38">
        <v>1789.63</v>
      </c>
      <c r="CB7" s="38">
        <v>3620.77</v>
      </c>
      <c r="CC7" s="38">
        <v>2485.35</v>
      </c>
      <c r="CD7" s="38">
        <v>1866.4</v>
      </c>
      <c r="CE7" s="38">
        <v>1459.03</v>
      </c>
      <c r="CF7" s="38">
        <v>530.83000000000004</v>
      </c>
      <c r="CG7" s="38">
        <v>734.18</v>
      </c>
      <c r="CH7" s="38">
        <v>789.62</v>
      </c>
      <c r="CI7" s="38">
        <v>423.18</v>
      </c>
      <c r="CJ7" s="38">
        <v>383.2</v>
      </c>
      <c r="CK7" s="38">
        <v>292.18</v>
      </c>
      <c r="CL7" s="38">
        <v>23.79</v>
      </c>
      <c r="CM7" s="38">
        <v>22.92</v>
      </c>
      <c r="CN7" s="38">
        <v>28.55</v>
      </c>
      <c r="CO7" s="38">
        <v>31.32</v>
      </c>
      <c r="CP7" s="38">
        <v>31.53</v>
      </c>
      <c r="CQ7" s="38">
        <v>50.49</v>
      </c>
      <c r="CR7" s="38">
        <v>48.36</v>
      </c>
      <c r="CS7" s="38">
        <v>48.7</v>
      </c>
      <c r="CT7" s="38">
        <v>46.9</v>
      </c>
      <c r="CU7" s="38">
        <v>47.95</v>
      </c>
      <c r="CV7" s="38">
        <v>56.91</v>
      </c>
      <c r="CW7" s="38">
        <v>24.04</v>
      </c>
      <c r="CX7" s="38">
        <v>20.05</v>
      </c>
      <c r="CY7" s="38">
        <v>19.86</v>
      </c>
      <c r="CZ7" s="38">
        <v>22.41</v>
      </c>
      <c r="DA7" s="38">
        <v>25.8</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2019-01-18T04:34:00Z</cp:lastPrinted>
  <dcterms:created xsi:type="dcterms:W3CDTF">2018-12-03T08:41:54Z</dcterms:created>
  <dcterms:modified xsi:type="dcterms:W3CDTF">2019-01-18T05:01:27Z</dcterms:modified>
  <cp:category/>
</cp:coreProperties>
</file>