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G85" i="4"/>
  <c r="E85" i="4"/>
  <c r="BB10" i="4"/>
  <c r="AT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<sst xmlns="http://schemas.openxmlformats.org/spreadsheetml/2006/main" count="232" uniqueCount="120">
  <si>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</si>
  <si>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</si>
  <si>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</si>
  <si>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</si>
  <si>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</si>
  <si>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</si>
  <si>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</si>
  <si>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</si>
  <si>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</si>
  <si>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</si>
  <si>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</si>
  <si>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</si>
  <si>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</si>
  <si>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</si>
  <si>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</si>
  <si>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</si>
  <si>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</si>
  <si>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</si>
  <si>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</si>
  <si>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</si>
  <si>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</si>
  <si>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</si>
  <si>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</si>
  <si>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</si>
  <si>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</si>
  <si>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</si>
  <si>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</si>
  <si>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</si>
  <si>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</si>
  <si>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</si>
  <si>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</si>
  <si>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</si>
  <si>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</si>
  <si>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</si>
  <si>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</si>
  <si>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</si>
  <si>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</si>
  <si>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</si>
  <si>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</si>
  <si>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</si>
  <si>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</si>
  <si>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</si>
  <si>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</si>
  <si>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</si>
  <si>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</si>
  <si>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</si>
  <si>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</si>
  <si>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</si>
  <si>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</si>
  <si>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</si>
  <si>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</si>
  <si>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</si>
  <si>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</si>
  <si>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</si>
  <si>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</si>
  <si>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</si>
  <si>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</si>
  <si>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</si>
  <si>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</si>
  <si>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</si>
  <si>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</si>
  <si>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</si>
  <si>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</si>
  <si>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</si>
  <si>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</si>
  <si>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</si>
  <si>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</si>
  <si>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</si>
  <si>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</si>
  <si>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</si>
  <si>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</si>
  <si>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</si>
  <si>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</si>
  <si>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</si>
  <si>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</si>
  <si>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</si>
  <si>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</si>
  <si>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</si>
  <si>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</si>
  <si>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</si>
  <si>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</si>
  <si>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</si>
  <si>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</si>
  <si>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</si>
  <si>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</si>
  <si>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</si>
  <si>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</si>
  <si>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</si>
  <si>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</si>
  <si>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</si>
  <si>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</si>
  <si>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</si>
  <si>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</si>
  <si>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</si>
  <si>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</si>
  <si>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</si>
  <si>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</si>
  <si>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</si>
  <si>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</si>
  <si>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</si>
  <si>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</si>
  <si>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</si>
  <si>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</si>
  <si>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</si>
  <si>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</si>
  <si>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上山市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</si>
  <si>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</si>
  <si>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</si>
  <si>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</si>
  <si>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</si>
  <si>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</si>
  <si>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</si>
  <si>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</si>
  <si>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</si>
  <si>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</si>
  <si>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</si>
  <si>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</si>
  <si>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〇　経常収支比率
　100％超、経営の健全性は確保している。
〇　料金回収率
　営業収支の赤字を営業外収支で補てんしている状況が続いており、経費削減等により、回復していく必要がある。
〇　有収率
　平均値より落ち込んでおり、漏水等の面的調査、維持修繕の集中による有収率の下げ止まり策を講じる必要がある。</t>
    <rPh sb="40" eb="42">
      <t>エイギョウ</t>
    </rPh>
    <rPh sb="42" eb="44">
      <t>シュウシ</t>
    </rPh>
    <rPh sb="45" eb="47">
      <t>アカジ</t>
    </rPh>
    <rPh sb="48" eb="50">
      <t>エイギョウ</t>
    </rPh>
    <rPh sb="50" eb="51">
      <t>ガイ</t>
    </rPh>
    <rPh sb="51" eb="53">
      <t>シュウシ</t>
    </rPh>
    <rPh sb="54" eb="55">
      <t>ホ</t>
    </rPh>
    <rPh sb="61" eb="63">
      <t>ジョウキョウ</t>
    </rPh>
    <rPh sb="64" eb="65">
      <t>ツヅ</t>
    </rPh>
    <rPh sb="70" eb="72">
      <t>ケイヒ</t>
    </rPh>
    <rPh sb="72" eb="74">
      <t>サクゲン</t>
    </rPh>
    <rPh sb="74" eb="75">
      <t>トウ</t>
    </rPh>
    <rPh sb="79" eb="81">
      <t>カイフク</t>
    </rPh>
    <rPh sb="85" eb="87">
      <t>ヒツヨウ</t>
    </rPh>
    <rPh sb="104" eb="105">
      <t>オ</t>
    </rPh>
    <rPh sb="106" eb="107">
      <t>コ</t>
    </rPh>
    <rPh sb="112" eb="114">
      <t>ロウスイ</t>
    </rPh>
    <rPh sb="114" eb="115">
      <t>トウ</t>
    </rPh>
    <rPh sb="145" eb="147">
      <t>ヒツヨウ</t>
    </rPh>
    <phoneticPr fontId="4"/>
  </si>
  <si>
    <r>
      <t>　</t>
    </r>
    <r>
      <rPr>
        <sz val="11"/>
        <color theme="1"/>
        <rFont val="ＭＳ ゴシック"/>
        <family val="3"/>
        <charset val="128"/>
      </rPr>
      <t>悪化を示す指標も見えるため、フィードバックして対応策を講じていく必要がある。
　当面は現在の経営水準を維持していくが、より長期的には水道料金の適正化を視野に入れつつ持続的経営を図る。</t>
    </r>
    <rPh sb="1" eb="3">
      <t>アッカ</t>
    </rPh>
    <rPh sb="4" eb="5">
      <t>シメ</t>
    </rPh>
    <rPh sb="6" eb="8">
      <t>シヒョウ</t>
    </rPh>
    <rPh sb="9" eb="10">
      <t>ミ</t>
    </rPh>
    <rPh sb="24" eb="26">
      <t>タイオウ</t>
    </rPh>
    <rPh sb="26" eb="27">
      <t>サク</t>
    </rPh>
    <rPh sb="28" eb="29">
      <t>コウ</t>
    </rPh>
    <rPh sb="33" eb="35">
      <t>ヒツヨウ</t>
    </rPh>
    <rPh sb="41" eb="43">
      <t>トウメン</t>
    </rPh>
    <rPh sb="44" eb="46">
      <t>ゲンザイ</t>
    </rPh>
    <rPh sb="47" eb="49">
      <t>ケイエイ</t>
    </rPh>
    <rPh sb="49" eb="51">
      <t>スイジュン</t>
    </rPh>
    <rPh sb="52" eb="54">
      <t>イジ</t>
    </rPh>
    <rPh sb="62" eb="65">
      <t>チョウキテキ</t>
    </rPh>
    <rPh sb="67" eb="69">
      <t>スイドウ</t>
    </rPh>
    <rPh sb="69" eb="71">
      <t>リョウキン</t>
    </rPh>
    <rPh sb="72" eb="75">
      <t>テキセイカ</t>
    </rPh>
    <rPh sb="76" eb="78">
      <t>シヤ</t>
    </rPh>
    <rPh sb="79" eb="80">
      <t>イ</t>
    </rPh>
    <rPh sb="83" eb="86">
      <t>ジゾクテキ</t>
    </rPh>
    <rPh sb="86" eb="88">
      <t>ケイエイ</t>
    </rPh>
    <rPh sb="89" eb="90">
      <t>ハカ</t>
    </rPh>
    <phoneticPr fontId="4"/>
  </si>
  <si>
    <t>〇　有形固定資産減価償却率
〇　管路経年化率
〇　管路更新率
　更新需要と更新投資財源のバランスが悪化しつつある。長期的な更新投資の平準化を図る事により更新需要と財源確保の整合を取る必要がある。</t>
    <rPh sb="2" eb="4">
      <t>ユウケイ</t>
    </rPh>
    <rPh sb="4" eb="6">
      <t>コテイ</t>
    </rPh>
    <rPh sb="6" eb="8">
      <t>シサン</t>
    </rPh>
    <rPh sb="8" eb="10">
      <t>ゲンカ</t>
    </rPh>
    <rPh sb="10" eb="12">
      <t>ショウキャク</t>
    </rPh>
    <rPh sb="12" eb="13">
      <t>リツ</t>
    </rPh>
    <rPh sb="16" eb="18">
      <t>カンロ</t>
    </rPh>
    <rPh sb="18" eb="20">
      <t>ケイネン</t>
    </rPh>
    <rPh sb="20" eb="21">
      <t>カ</t>
    </rPh>
    <rPh sb="21" eb="22">
      <t>リツ</t>
    </rPh>
    <rPh sb="25" eb="27">
      <t>カンロ</t>
    </rPh>
    <rPh sb="27" eb="29">
      <t>コウシン</t>
    </rPh>
    <rPh sb="29" eb="30">
      <t>リツ</t>
    </rPh>
    <rPh sb="37" eb="39">
      <t>コウシン</t>
    </rPh>
    <rPh sb="39" eb="41">
      <t>トウシ</t>
    </rPh>
    <rPh sb="41" eb="43">
      <t>ザイゲン</t>
    </rPh>
    <rPh sb="49" eb="51">
      <t>アッカ</t>
    </rPh>
    <rPh sb="57" eb="60">
      <t>チョウキテキ</t>
    </rPh>
    <rPh sb="61" eb="63">
      <t>コウシン</t>
    </rPh>
    <rPh sb="63" eb="65">
      <t>トウシ</t>
    </rPh>
    <rPh sb="66" eb="69">
      <t>ヘイジュンカ</t>
    </rPh>
    <rPh sb="70" eb="71">
      <t>ハカ</t>
    </rPh>
    <rPh sb="72" eb="73">
      <t>コト</t>
    </rPh>
    <rPh sb="76" eb="78">
      <t>コウシン</t>
    </rPh>
    <rPh sb="78" eb="80">
      <t>ジュヨウ</t>
    </rPh>
    <rPh sb="81" eb="83">
      <t>ザイゲン</t>
    </rPh>
    <rPh sb="83" eb="85">
      <t>カクホ</t>
    </rPh>
    <rPh sb="86" eb="88">
      <t>セイゴウ</t>
    </rPh>
    <rPh sb="89" eb="90">
      <t>ト</t>
    </rPh>
    <rPh sb="91" eb="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</si>
</sst>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1.1299999999999999</c:v>
                </c:pt>
                <c:pt idx="1">
                  <c:v>0.43</c:v>
                </c:pt>
                <c:pt idx="2">
                  <c:v>0.05</c:v>
                </c:pt>
                <c:pt idx="3">
                  <c:v>0.3</c:v>
                </c:pt>
                <c:pt idx="4">
                  <c:v>0.47</c:v>
                </c:pt>
              </c:numCache>
            </c:numRef>
          </c:val>
          <c:extLst xmlns:c16r2="http://schemas.microsoft.com/office/drawing/2015/06/chart">
            <c:ext xmlns:c16="http://schemas.microsoft.com/office/drawing/2014/chart" uri="{C3380CC4-5D6E-409C-BE32-E72D297353CC}">
              <c16:uniqueId val="{00000000-BF5A-493D-BAB9-AA14BBB49B5F}"/>
            </c:ext>
          </c:extLst>
        </c:ser>
        <c:dLbls>
          <c:showLegendKey val="0"/>
          <c:showVal val="0"/>
          <c:showCatName val="0"/>
          <c:showSerName val="0"/>
          <c:showPercent val="0"/>
          <c:showBubbleSize val="0"/>
        </c:dLbls>
        <c:gapWidth val="150"/>
        <c:axId val="49278336"/>
        <c:axId val="4876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BF5A-493D-BAB9-AA14BBB49B5F}"/>
            </c:ext>
          </c:extLst>
        </c:ser>
        <c:dLbls>
          <c:showLegendKey val="0"/>
          <c:showVal val="0"/>
          <c:showCatName val="0"/>
          <c:showSerName val="0"/>
          <c:showPercent val="0"/>
          <c:showBubbleSize val="0"/>
        </c:dLbls>
        <c:marker val="1"/>
        <c:smooth val="0"/>
        <c:axId val="49278336"/>
        <c:axId val="48763648"/>
      </c:lineChart>
      <c:dateAx>
        <c:axId val="49278336"/>
        <c:scaling>
          <c:orientation val="minMax"/>
        </c:scaling>
        <c:delete val="1"/>
        <c:axPos val="b"/>
        <c:numFmt formatCode="ge" sourceLinked="1"/>
        <c:majorTickMark val="none"/>
        <c:minorTickMark val="none"/>
        <c:tickLblPos val="none"/>
        <c:crossAx val="48763648"/>
        <c:crosses val="autoZero"/>
        <c:auto val="1"/>
        <c:lblOffset val="100"/>
        <c:baseTimeUnit val="years"/>
      </c:dateAx>
      <c:valAx>
        <c:axId val="487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59.9</c:v>
                </c:pt>
                <c:pt idx="1">
                  <c:v>59.34</c:v>
                </c:pt>
                <c:pt idx="2">
                  <c:v>60.71</c:v>
                </c:pt>
                <c:pt idx="3">
                  <c:v>64.03</c:v>
                </c:pt>
                <c:pt idx="4">
                  <c:v>64.739999999999995</c:v>
                </c:pt>
              </c:numCache>
            </c:numRef>
          </c:val>
          <c:extLst xmlns:c16r2="http://schemas.microsoft.com/office/drawing/2015/06/chart">
            <c:ext xmlns:c16="http://schemas.microsoft.com/office/drawing/2014/chart" uri="{C3380CC4-5D6E-409C-BE32-E72D297353CC}">
              <c16:uniqueId val="{00000000-4F0B-48E9-8377-35800A8C63DF}"/>
            </c:ext>
          </c:extLst>
        </c:ser>
        <c:dLbls>
          <c:showLegendKey val="0"/>
          <c:showVal val="0"/>
          <c:showCatName val="0"/>
          <c:showSerName val="0"/>
          <c:showPercent val="0"/>
          <c:showBubbleSize val="0"/>
        </c:dLbls>
        <c:gapWidth val="150"/>
        <c:axId val="93878144"/>
        <c:axId val="9387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4F0B-48E9-8377-35800A8C63DF}"/>
            </c:ext>
          </c:extLst>
        </c:ser>
        <c:dLbls>
          <c:showLegendKey val="0"/>
          <c:showVal val="0"/>
          <c:showCatName val="0"/>
          <c:showSerName val="0"/>
          <c:showPercent val="0"/>
          <c:showBubbleSize val="0"/>
        </c:dLbls>
        <c:marker val="1"/>
        <c:smooth val="0"/>
        <c:axId val="93878144"/>
        <c:axId val="93879680"/>
      </c:lineChart>
      <c:dateAx>
        <c:axId val="93878144"/>
        <c:scaling>
          <c:orientation val="minMax"/>
        </c:scaling>
        <c:delete val="1"/>
        <c:axPos val="b"/>
        <c:numFmt formatCode="ge" sourceLinked="1"/>
        <c:majorTickMark val="none"/>
        <c:minorTickMark val="none"/>
        <c:tickLblPos val="none"/>
        <c:crossAx val="93879680"/>
        <c:crosses val="autoZero"/>
        <c:auto val="1"/>
        <c:lblOffset val="100"/>
        <c:baseTimeUnit val="years"/>
      </c:dateAx>
      <c:valAx>
        <c:axId val="938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83.43</c:v>
                </c:pt>
                <c:pt idx="1">
                  <c:v>84.53</c:v>
                </c:pt>
                <c:pt idx="2">
                  <c:v>82.79</c:v>
                </c:pt>
                <c:pt idx="3">
                  <c:v>80.59</c:v>
                </c:pt>
                <c:pt idx="4">
                  <c:v>79.17</c:v>
                </c:pt>
              </c:numCache>
            </c:numRef>
          </c:val>
          <c:extLst xmlns:c16r2="http://schemas.microsoft.com/office/drawing/2015/06/chart">
            <c:ext xmlns:c16="http://schemas.microsoft.com/office/drawing/2014/chart" uri="{C3380CC4-5D6E-409C-BE32-E72D297353CC}">
              <c16:uniqueId val="{00000000-698D-47BB-A42B-C38F6754396F}"/>
            </c:ext>
          </c:extLst>
        </c:ser>
        <c:dLbls>
          <c:showLegendKey val="0"/>
          <c:showVal val="0"/>
          <c:showCatName val="0"/>
          <c:showSerName val="0"/>
          <c:showPercent val="0"/>
          <c:showBubbleSize val="0"/>
        </c:dLbls>
        <c:gapWidth val="150"/>
        <c:axId val="93936640"/>
        <c:axId val="9394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698D-47BB-A42B-C38F6754396F}"/>
            </c:ext>
          </c:extLst>
        </c:ser>
        <c:dLbls>
          <c:showLegendKey val="0"/>
          <c:showVal val="0"/>
          <c:showCatName val="0"/>
          <c:showSerName val="0"/>
          <c:showPercent val="0"/>
          <c:showBubbleSize val="0"/>
        </c:dLbls>
        <c:marker val="1"/>
        <c:smooth val="0"/>
        <c:axId val="93936640"/>
        <c:axId val="93946624"/>
      </c:lineChart>
      <c:dateAx>
        <c:axId val="93936640"/>
        <c:scaling>
          <c:orientation val="minMax"/>
        </c:scaling>
        <c:delete val="1"/>
        <c:axPos val="b"/>
        <c:numFmt formatCode="ge" sourceLinked="1"/>
        <c:majorTickMark val="none"/>
        <c:minorTickMark val="none"/>
        <c:tickLblPos val="none"/>
        <c:crossAx val="93946624"/>
        <c:crosses val="autoZero"/>
        <c:auto val="1"/>
        <c:lblOffset val="100"/>
        <c:baseTimeUnit val="years"/>
      </c:dateAx>
      <c:valAx>
        <c:axId val="939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103.72</c:v>
                </c:pt>
                <c:pt idx="1">
                  <c:v>103.57</c:v>
                </c:pt>
                <c:pt idx="2">
                  <c:v>100.63</c:v>
                </c:pt>
                <c:pt idx="3">
                  <c:v>103.76</c:v>
                </c:pt>
                <c:pt idx="4">
                  <c:v>100.74</c:v>
                </c:pt>
              </c:numCache>
            </c:numRef>
          </c:val>
          <c:extLst xmlns:c16r2="http://schemas.microsoft.com/office/drawing/2015/06/chart">
            <c:ext xmlns:c16="http://schemas.microsoft.com/office/drawing/2014/chart" uri="{C3380CC4-5D6E-409C-BE32-E72D297353CC}">
              <c16:uniqueId val="{00000000-D2C0-44E4-9A5F-87B9C4DD9216}"/>
            </c:ext>
          </c:extLst>
        </c:ser>
        <c:dLbls>
          <c:showLegendKey val="0"/>
          <c:showVal val="0"/>
          <c:showCatName val="0"/>
          <c:showSerName val="0"/>
          <c:showPercent val="0"/>
          <c:showBubbleSize val="0"/>
        </c:dLbls>
        <c:gapWidth val="150"/>
        <c:axId val="48800128"/>
        <c:axId val="488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D2C0-44E4-9A5F-87B9C4DD9216}"/>
            </c:ext>
          </c:extLst>
        </c:ser>
        <c:dLbls>
          <c:showLegendKey val="0"/>
          <c:showVal val="0"/>
          <c:showCatName val="0"/>
          <c:showSerName val="0"/>
          <c:showPercent val="0"/>
          <c:showBubbleSize val="0"/>
        </c:dLbls>
        <c:marker val="1"/>
        <c:smooth val="0"/>
        <c:axId val="48800128"/>
        <c:axId val="48801664"/>
      </c:lineChart>
      <c:dateAx>
        <c:axId val="48800128"/>
        <c:scaling>
          <c:orientation val="minMax"/>
        </c:scaling>
        <c:delete val="1"/>
        <c:axPos val="b"/>
        <c:numFmt formatCode="ge" sourceLinked="1"/>
        <c:majorTickMark val="none"/>
        <c:minorTickMark val="none"/>
        <c:tickLblPos val="none"/>
        <c:crossAx val="48801664"/>
        <c:crosses val="autoZero"/>
        <c:auto val="1"/>
        <c:lblOffset val="100"/>
        <c:baseTimeUnit val="years"/>
      </c:dateAx>
      <c:valAx>
        <c:axId val="48801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8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36.130000000000003</c:v>
                </c:pt>
                <c:pt idx="1">
                  <c:v>52.99</c:v>
                </c:pt>
                <c:pt idx="2">
                  <c:v>53.18</c:v>
                </c:pt>
                <c:pt idx="3">
                  <c:v>52.9</c:v>
                </c:pt>
                <c:pt idx="4">
                  <c:v>54.29</c:v>
                </c:pt>
              </c:numCache>
            </c:numRef>
          </c:val>
          <c:extLst xmlns:c16r2="http://schemas.microsoft.com/office/drawing/2015/06/chart">
            <c:ext xmlns:c16="http://schemas.microsoft.com/office/drawing/2014/chart" uri="{C3380CC4-5D6E-409C-BE32-E72D297353CC}">
              <c16:uniqueId val="{00000000-A1F1-403F-A5D8-B856DD2CFF63}"/>
            </c:ext>
          </c:extLst>
        </c:ser>
        <c:dLbls>
          <c:showLegendKey val="0"/>
          <c:showVal val="0"/>
          <c:showCatName val="0"/>
          <c:showSerName val="0"/>
          <c:showPercent val="0"/>
          <c:showBubbleSize val="0"/>
        </c:dLbls>
        <c:gapWidth val="150"/>
        <c:axId val="90785280"/>
        <c:axId val="9078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A1F1-403F-A5D8-B856DD2CFF63}"/>
            </c:ext>
          </c:extLst>
        </c:ser>
        <c:dLbls>
          <c:showLegendKey val="0"/>
          <c:showVal val="0"/>
          <c:showCatName val="0"/>
          <c:showSerName val="0"/>
          <c:showPercent val="0"/>
          <c:showBubbleSize val="0"/>
        </c:dLbls>
        <c:marker val="1"/>
        <c:smooth val="0"/>
        <c:axId val="90785280"/>
        <c:axId val="90786816"/>
      </c:lineChart>
      <c:dateAx>
        <c:axId val="90785280"/>
        <c:scaling>
          <c:orientation val="minMax"/>
        </c:scaling>
        <c:delete val="1"/>
        <c:axPos val="b"/>
        <c:numFmt formatCode="ge" sourceLinked="1"/>
        <c:majorTickMark val="none"/>
        <c:minorTickMark val="none"/>
        <c:tickLblPos val="none"/>
        <c:crossAx val="90786816"/>
        <c:crosses val="autoZero"/>
        <c:auto val="1"/>
        <c:lblOffset val="100"/>
        <c:baseTimeUnit val="years"/>
      </c:dateAx>
      <c:valAx>
        <c:axId val="907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6.65</c:v>
                </c:pt>
                <c:pt idx="1">
                  <c:v>8.35</c:v>
                </c:pt>
                <c:pt idx="2">
                  <c:v>10.41</c:v>
                </c:pt>
                <c:pt idx="3">
                  <c:v>11.42</c:v>
                </c:pt>
                <c:pt idx="4">
                  <c:v>13.39</c:v>
                </c:pt>
              </c:numCache>
            </c:numRef>
          </c:val>
          <c:extLst xmlns:c16r2="http://schemas.microsoft.com/office/drawing/2015/06/chart">
            <c:ext xmlns:c16="http://schemas.microsoft.com/office/drawing/2014/chart" uri="{C3380CC4-5D6E-409C-BE32-E72D297353CC}">
              <c16:uniqueId val="{00000000-22A9-4820-AD30-BF2B9C41B2C7}"/>
            </c:ext>
          </c:extLst>
        </c:ser>
        <c:dLbls>
          <c:showLegendKey val="0"/>
          <c:showVal val="0"/>
          <c:showCatName val="0"/>
          <c:showSerName val="0"/>
          <c:showPercent val="0"/>
          <c:showBubbleSize val="0"/>
        </c:dLbls>
        <c:gapWidth val="150"/>
        <c:axId val="90978944"/>
        <c:axId val="9098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22A9-4820-AD30-BF2B9C41B2C7}"/>
            </c:ext>
          </c:extLst>
        </c:ser>
        <c:dLbls>
          <c:showLegendKey val="0"/>
          <c:showVal val="0"/>
          <c:showCatName val="0"/>
          <c:showSerName val="0"/>
          <c:showPercent val="0"/>
          <c:showBubbleSize val="0"/>
        </c:dLbls>
        <c:marker val="1"/>
        <c:smooth val="0"/>
        <c:axId val="90978944"/>
        <c:axId val="90988928"/>
      </c:lineChart>
      <c:dateAx>
        <c:axId val="90978944"/>
        <c:scaling>
          <c:orientation val="minMax"/>
        </c:scaling>
        <c:delete val="1"/>
        <c:axPos val="b"/>
        <c:numFmt formatCode="ge" sourceLinked="1"/>
        <c:majorTickMark val="none"/>
        <c:minorTickMark val="none"/>
        <c:tickLblPos val="none"/>
        <c:crossAx val="90988928"/>
        <c:crosses val="autoZero"/>
        <c:auto val="1"/>
        <c:lblOffset val="100"/>
        <c:baseTimeUnit val="years"/>
      </c:dateAx>
      <c:valAx>
        <c:axId val="9098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1EE-4AF0-86A8-812084904BA2}"/>
            </c:ext>
          </c:extLst>
        </c:ser>
        <c:dLbls>
          <c:showLegendKey val="0"/>
          <c:showVal val="0"/>
          <c:showCatName val="0"/>
          <c:showSerName val="0"/>
          <c:showPercent val="0"/>
          <c:showBubbleSize val="0"/>
        </c:dLbls>
        <c:gapWidth val="150"/>
        <c:axId val="90900736"/>
        <c:axId val="909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01EE-4AF0-86A8-812084904BA2}"/>
            </c:ext>
          </c:extLst>
        </c:ser>
        <c:dLbls>
          <c:showLegendKey val="0"/>
          <c:showVal val="0"/>
          <c:showCatName val="0"/>
          <c:showSerName val="0"/>
          <c:showPercent val="0"/>
          <c:showBubbleSize val="0"/>
        </c:dLbls>
        <c:marker val="1"/>
        <c:smooth val="0"/>
        <c:axId val="90900736"/>
        <c:axId val="90910720"/>
      </c:lineChart>
      <c:dateAx>
        <c:axId val="90900736"/>
        <c:scaling>
          <c:orientation val="minMax"/>
        </c:scaling>
        <c:delete val="1"/>
        <c:axPos val="b"/>
        <c:numFmt formatCode="ge" sourceLinked="1"/>
        <c:majorTickMark val="none"/>
        <c:minorTickMark val="none"/>
        <c:tickLblPos val="none"/>
        <c:crossAx val="90910720"/>
        <c:crosses val="autoZero"/>
        <c:auto val="1"/>
        <c:lblOffset val="100"/>
        <c:baseTimeUnit val="years"/>
      </c:dateAx>
      <c:valAx>
        <c:axId val="9091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286.75</c:v>
                </c:pt>
                <c:pt idx="1">
                  <c:v>256.32</c:v>
                </c:pt>
                <c:pt idx="2">
                  <c:v>286.99</c:v>
                </c:pt>
                <c:pt idx="3">
                  <c:v>271.93</c:v>
                </c:pt>
                <c:pt idx="4">
                  <c:v>334.2</c:v>
                </c:pt>
              </c:numCache>
            </c:numRef>
          </c:val>
          <c:extLst xmlns:c16r2="http://schemas.microsoft.com/office/drawing/2015/06/chart">
            <c:ext xmlns:c16="http://schemas.microsoft.com/office/drawing/2014/chart" uri="{C3380CC4-5D6E-409C-BE32-E72D297353CC}">
              <c16:uniqueId val="{00000000-6FDF-450A-9653-B29F2580CC38}"/>
            </c:ext>
          </c:extLst>
        </c:ser>
        <c:dLbls>
          <c:showLegendKey val="0"/>
          <c:showVal val="0"/>
          <c:showCatName val="0"/>
          <c:showSerName val="0"/>
          <c:showPercent val="0"/>
          <c:showBubbleSize val="0"/>
        </c:dLbls>
        <c:gapWidth val="150"/>
        <c:axId val="90934656"/>
        <c:axId val="9094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6FDF-450A-9653-B29F2580CC38}"/>
            </c:ext>
          </c:extLst>
        </c:ser>
        <c:dLbls>
          <c:showLegendKey val="0"/>
          <c:showVal val="0"/>
          <c:showCatName val="0"/>
          <c:showSerName val="0"/>
          <c:showPercent val="0"/>
          <c:showBubbleSize val="0"/>
        </c:dLbls>
        <c:marker val="1"/>
        <c:smooth val="0"/>
        <c:axId val="90934656"/>
        <c:axId val="90948736"/>
      </c:lineChart>
      <c:dateAx>
        <c:axId val="90934656"/>
        <c:scaling>
          <c:orientation val="minMax"/>
        </c:scaling>
        <c:delete val="1"/>
        <c:axPos val="b"/>
        <c:numFmt formatCode="ge" sourceLinked="1"/>
        <c:majorTickMark val="none"/>
        <c:minorTickMark val="none"/>
        <c:tickLblPos val="none"/>
        <c:crossAx val="90948736"/>
        <c:crosses val="autoZero"/>
        <c:auto val="1"/>
        <c:lblOffset val="100"/>
        <c:baseTimeUnit val="years"/>
      </c:dateAx>
      <c:valAx>
        <c:axId val="90948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218.69</c:v>
                </c:pt>
                <c:pt idx="1">
                  <c:v>226.56</c:v>
                </c:pt>
                <c:pt idx="2">
                  <c:v>227.41</c:v>
                </c:pt>
                <c:pt idx="3">
                  <c:v>245.58</c:v>
                </c:pt>
                <c:pt idx="4">
                  <c:v>247.64</c:v>
                </c:pt>
              </c:numCache>
            </c:numRef>
          </c:val>
          <c:extLst xmlns:c16r2="http://schemas.microsoft.com/office/drawing/2015/06/chart">
            <c:ext xmlns:c16="http://schemas.microsoft.com/office/drawing/2014/chart" uri="{C3380CC4-5D6E-409C-BE32-E72D297353CC}">
              <c16:uniqueId val="{00000000-5ED4-413A-86E6-02AC71F44417}"/>
            </c:ext>
          </c:extLst>
        </c:ser>
        <c:dLbls>
          <c:showLegendKey val="0"/>
          <c:showVal val="0"/>
          <c:showCatName val="0"/>
          <c:showSerName val="0"/>
          <c:showPercent val="0"/>
          <c:showBubbleSize val="0"/>
        </c:dLbls>
        <c:gapWidth val="150"/>
        <c:axId val="92173056"/>
        <c:axId val="9217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5ED4-413A-86E6-02AC71F44417}"/>
            </c:ext>
          </c:extLst>
        </c:ser>
        <c:dLbls>
          <c:showLegendKey val="0"/>
          <c:showVal val="0"/>
          <c:showCatName val="0"/>
          <c:showSerName val="0"/>
          <c:showPercent val="0"/>
          <c:showBubbleSize val="0"/>
        </c:dLbls>
        <c:marker val="1"/>
        <c:smooth val="0"/>
        <c:axId val="92173056"/>
        <c:axId val="92174592"/>
      </c:lineChart>
      <c:dateAx>
        <c:axId val="92173056"/>
        <c:scaling>
          <c:orientation val="minMax"/>
        </c:scaling>
        <c:delete val="1"/>
        <c:axPos val="b"/>
        <c:numFmt formatCode="ge" sourceLinked="1"/>
        <c:majorTickMark val="none"/>
        <c:minorTickMark val="none"/>
        <c:tickLblPos val="none"/>
        <c:crossAx val="92174592"/>
        <c:crosses val="autoZero"/>
        <c:auto val="1"/>
        <c:lblOffset val="100"/>
        <c:baseTimeUnit val="years"/>
      </c:dateAx>
      <c:valAx>
        <c:axId val="9217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98.39</c:v>
                </c:pt>
                <c:pt idx="1">
                  <c:v>101.38</c:v>
                </c:pt>
                <c:pt idx="2">
                  <c:v>97.96</c:v>
                </c:pt>
                <c:pt idx="3">
                  <c:v>99.71</c:v>
                </c:pt>
                <c:pt idx="4">
                  <c:v>96.47</c:v>
                </c:pt>
              </c:numCache>
            </c:numRef>
          </c:val>
          <c:extLst xmlns:c16r2="http://schemas.microsoft.com/office/drawing/2015/06/chart">
            <c:ext xmlns:c16="http://schemas.microsoft.com/office/drawing/2014/chart" uri="{C3380CC4-5D6E-409C-BE32-E72D297353CC}">
              <c16:uniqueId val="{00000000-BD51-453F-A959-5C734DE5B7A8}"/>
            </c:ext>
          </c:extLst>
        </c:ser>
        <c:dLbls>
          <c:showLegendKey val="0"/>
          <c:showVal val="0"/>
          <c:showCatName val="0"/>
          <c:showSerName val="0"/>
          <c:showPercent val="0"/>
          <c:showBubbleSize val="0"/>
        </c:dLbls>
        <c:gapWidth val="150"/>
        <c:axId val="93788032"/>
        <c:axId val="9378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BD51-453F-A959-5C734DE5B7A8}"/>
            </c:ext>
          </c:extLst>
        </c:ser>
        <c:dLbls>
          <c:showLegendKey val="0"/>
          <c:showVal val="0"/>
          <c:showCatName val="0"/>
          <c:showSerName val="0"/>
          <c:showPercent val="0"/>
          <c:showBubbleSize val="0"/>
        </c:dLbls>
        <c:marker val="1"/>
        <c:smooth val="0"/>
        <c:axId val="93788032"/>
        <c:axId val="93789568"/>
      </c:lineChart>
      <c:dateAx>
        <c:axId val="93788032"/>
        <c:scaling>
          <c:orientation val="minMax"/>
        </c:scaling>
        <c:delete val="1"/>
        <c:axPos val="b"/>
        <c:numFmt formatCode="ge" sourceLinked="1"/>
        <c:majorTickMark val="none"/>
        <c:minorTickMark val="none"/>
        <c:tickLblPos val="none"/>
        <c:crossAx val="93789568"/>
        <c:crosses val="autoZero"/>
        <c:auto val="1"/>
        <c:lblOffset val="100"/>
        <c:baseTimeUnit val="years"/>
      </c:dateAx>
      <c:valAx>
        <c:axId val="937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225.15</c:v>
                </c:pt>
                <c:pt idx="1">
                  <c:v>219.42</c:v>
                </c:pt>
                <c:pt idx="2">
                  <c:v>227.17</c:v>
                </c:pt>
                <c:pt idx="3">
                  <c:v>222.74</c:v>
                </c:pt>
                <c:pt idx="4">
                  <c:v>230.82</c:v>
                </c:pt>
              </c:numCache>
            </c:numRef>
          </c:val>
          <c:extLst xmlns:c16r2="http://schemas.microsoft.com/office/drawing/2015/06/chart">
            <c:ext xmlns:c16="http://schemas.microsoft.com/office/drawing/2014/chart" uri="{C3380CC4-5D6E-409C-BE32-E72D297353CC}">
              <c16:uniqueId val="{00000000-8AEE-4772-B086-E053C349D630}"/>
            </c:ext>
          </c:extLst>
        </c:ser>
        <c:dLbls>
          <c:showLegendKey val="0"/>
          <c:showVal val="0"/>
          <c:showCatName val="0"/>
          <c:showSerName val="0"/>
          <c:showPercent val="0"/>
          <c:showBubbleSize val="0"/>
        </c:dLbls>
        <c:gapWidth val="150"/>
        <c:axId val="93844608"/>
        <c:axId val="9384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8AEE-4772-B086-E053C349D630}"/>
            </c:ext>
          </c:extLst>
        </c:ser>
        <c:dLbls>
          <c:showLegendKey val="0"/>
          <c:showVal val="0"/>
          <c:showCatName val="0"/>
          <c:showSerName val="0"/>
          <c:showPercent val="0"/>
          <c:showBubbleSize val="0"/>
        </c:dLbls>
        <c:marker val="1"/>
        <c:smooth val="0"/>
        <c:axId val="93844608"/>
        <c:axId val="93846144"/>
      </c:lineChart>
      <c:dateAx>
        <c:axId val="93844608"/>
        <c:scaling>
          <c:orientation val="minMax"/>
        </c:scaling>
        <c:delete val="1"/>
        <c:axPos val="b"/>
        <c:numFmt formatCode="ge" sourceLinked="1"/>
        <c:majorTickMark val="none"/>
        <c:minorTickMark val="none"/>
        <c:tickLblPos val="none"/>
        <c:crossAx val="93846144"/>
        <c:crosses val="autoZero"/>
        <c:auto val="1"/>
        <c:lblOffset val="100"/>
        <c:baseTimeUnit val="years"/>
      </c:dateAx>
      <c:valAx>
        <c:axId val="938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上山市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30889</v>
      </c>
      <c r="AM8" s="59"/>
      <c r="AN8" s="59"/>
      <c r="AO8" s="59"/>
      <c r="AP8" s="59"/>
      <c r="AQ8" s="59"/>
      <c r="AR8" s="59"/>
      <c r="AS8" s="59"/>
      <c r="AT8" s="50">
        <f>データ!$S$6</f>
        <v>240.93</v>
      </c>
      <c r="AU8" s="51"/>
      <c r="AV8" s="51"/>
      <c r="AW8" s="51"/>
      <c r="AX8" s="51"/>
      <c r="AY8" s="51"/>
      <c r="AZ8" s="51"/>
      <c r="BA8" s="51"/>
      <c r="BB8" s="52">
        <f>データ!$T$6</f>
        <v>128.21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67.06</v>
      </c>
      <c r="J10" s="51"/>
      <c r="K10" s="51"/>
      <c r="L10" s="51"/>
      <c r="M10" s="51"/>
      <c r="N10" s="51"/>
      <c r="O10" s="62"/>
      <c r="P10" s="52">
        <f>データ!$P$6</f>
        <v>98.43</v>
      </c>
      <c r="Q10" s="52"/>
      <c r="R10" s="52"/>
      <c r="S10" s="52"/>
      <c r="T10" s="52"/>
      <c r="U10" s="52"/>
      <c r="V10" s="52"/>
      <c r="W10" s="59">
        <f>データ!$Q$6</f>
        <v>3725</v>
      </c>
      <c r="X10" s="59"/>
      <c r="Y10" s="59"/>
      <c r="Z10" s="59"/>
      <c r="AA10" s="59"/>
      <c r="AB10" s="59"/>
      <c r="AC10" s="59"/>
      <c r="AD10" s="2"/>
      <c r="AE10" s="2"/>
      <c r="AF10" s="2"/>
      <c r="AG10" s="2"/>
      <c r="AH10" s="4"/>
      <c r="AI10" s="4"/>
      <c r="AJ10" s="4"/>
      <c r="AK10" s="4"/>
      <c r="AL10" s="59">
        <f>データ!$U$6</f>
        <v>30252</v>
      </c>
      <c r="AM10" s="59"/>
      <c r="AN10" s="59"/>
      <c r="AO10" s="59"/>
      <c r="AP10" s="59"/>
      <c r="AQ10" s="59"/>
      <c r="AR10" s="59"/>
      <c r="AS10" s="59"/>
      <c r="AT10" s="50">
        <f>データ!$V$6</f>
        <v>37.799999999999997</v>
      </c>
      <c r="AU10" s="51"/>
      <c r="AV10" s="51"/>
      <c r="AW10" s="51"/>
      <c r="AX10" s="51"/>
      <c r="AY10" s="51"/>
      <c r="AZ10" s="51"/>
      <c r="BA10" s="51"/>
      <c r="BB10" s="52">
        <f>データ!$W$6</f>
        <v>800.32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NhwqXasFuJhQicg1Jq1CP/A98dNblw3AwvbS90xnpkYpDCviMlM3bas96037kB/xD6sz7J81w/Cbk0MTc3Ti9w==" saltValue="BoKH7tY1Hp0hawZzQgjJ5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62073</v>
      </c>
      <c r="D6" s="33">
        <f t="shared" si="3"/>
        <v>46</v>
      </c>
      <c r="E6" s="33">
        <f t="shared" si="3"/>
        <v>1</v>
      </c>
      <c r="F6" s="33">
        <f t="shared" si="3"/>
        <v>0</v>
      </c>
      <c r="G6" s="33">
        <f t="shared" si="3"/>
        <v>1</v>
      </c>
      <c r="H6" s="33" t="str">
        <f t="shared" si="3"/>
        <v>山形県　上山市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67.06</v>
      </c>
      <c r="P6" s="34">
        <f t="shared" si="3"/>
        <v>98.43</v>
      </c>
      <c r="Q6" s="34">
        <f t="shared" si="3"/>
        <v>3725</v>
      </c>
      <c r="R6" s="34">
        <f t="shared" si="3"/>
        <v>30889</v>
      </c>
      <c r="S6" s="34">
        <f t="shared" si="3"/>
        <v>240.93</v>
      </c>
      <c r="T6" s="34">
        <f t="shared" si="3"/>
        <v>128.21</v>
      </c>
      <c r="U6" s="34">
        <f t="shared" si="3"/>
        <v>30252</v>
      </c>
      <c r="V6" s="34">
        <f t="shared" si="3"/>
        <v>37.799999999999997</v>
      </c>
      <c r="W6" s="34">
        <f t="shared" si="3"/>
        <v>800.32</v>
      </c>
      <c r="X6" s="35">
        <f>IF(X7="",NA(),X7)</f>
        <v>103.72</v>
      </c>
      <c r="Y6" s="35">
        <f t="shared" ref="Y6:AG6" si="4">IF(Y7="",NA(),Y7)</f>
        <v>103.57</v>
      </c>
      <c r="Z6" s="35">
        <f t="shared" si="4"/>
        <v>100.63</v>
      </c>
      <c r="AA6" s="35">
        <f t="shared" si="4"/>
        <v>103.76</v>
      </c>
      <c r="AB6" s="35">
        <f t="shared" si="4"/>
        <v>100.74</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286.75</v>
      </c>
      <c r="AU6" s="35">
        <f t="shared" ref="AU6:BC6" si="6">IF(AU7="",NA(),AU7)</f>
        <v>256.32</v>
      </c>
      <c r="AV6" s="35">
        <f t="shared" si="6"/>
        <v>286.99</v>
      </c>
      <c r="AW6" s="35">
        <f t="shared" si="6"/>
        <v>271.93</v>
      </c>
      <c r="AX6" s="35">
        <f t="shared" si="6"/>
        <v>334.2</v>
      </c>
      <c r="AY6" s="35">
        <f t="shared" si="6"/>
        <v>909.68</v>
      </c>
      <c r="AZ6" s="35">
        <f t="shared" si="6"/>
        <v>382.09</v>
      </c>
      <c r="BA6" s="35">
        <f t="shared" si="6"/>
        <v>371.31</v>
      </c>
      <c r="BB6" s="35">
        <f t="shared" si="6"/>
        <v>377.63</v>
      </c>
      <c r="BC6" s="35">
        <f t="shared" si="6"/>
        <v>357.34</v>
      </c>
      <c r="BD6" s="34" t="str">
        <f>IF(BD7="","",IF(BD7="-","【-】","【"&amp;SUBSTITUTE(TEXT(BD7,"#,##0.00"),"-","△")&amp;"】"))</f>
        <v>【264.34】</v>
      </c>
      <c r="BE6" s="35">
        <f>IF(BE7="",NA(),BE7)</f>
        <v>218.69</v>
      </c>
      <c r="BF6" s="35">
        <f t="shared" ref="BF6:BN6" si="7">IF(BF7="",NA(),BF7)</f>
        <v>226.56</v>
      </c>
      <c r="BG6" s="35">
        <f t="shared" si="7"/>
        <v>227.41</v>
      </c>
      <c r="BH6" s="35">
        <f t="shared" si="7"/>
        <v>245.58</v>
      </c>
      <c r="BI6" s="35">
        <f t="shared" si="7"/>
        <v>247.64</v>
      </c>
      <c r="BJ6" s="35">
        <f t="shared" si="7"/>
        <v>382.65</v>
      </c>
      <c r="BK6" s="35">
        <f t="shared" si="7"/>
        <v>385.06</v>
      </c>
      <c r="BL6" s="35">
        <f t="shared" si="7"/>
        <v>373.09</v>
      </c>
      <c r="BM6" s="35">
        <f t="shared" si="7"/>
        <v>364.71</v>
      </c>
      <c r="BN6" s="35">
        <f t="shared" si="7"/>
        <v>373.69</v>
      </c>
      <c r="BO6" s="34" t="str">
        <f>IF(BO7="","",IF(BO7="-","【-】","【"&amp;SUBSTITUTE(TEXT(BO7,"#,##0.00"),"-","△")&amp;"】"))</f>
        <v>【274.27】</v>
      </c>
      <c r="BP6" s="35">
        <f>IF(BP7="",NA(),BP7)</f>
        <v>98.39</v>
      </c>
      <c r="BQ6" s="35">
        <f t="shared" ref="BQ6:BY6" si="8">IF(BQ7="",NA(),BQ7)</f>
        <v>101.38</v>
      </c>
      <c r="BR6" s="35">
        <f t="shared" si="8"/>
        <v>97.96</v>
      </c>
      <c r="BS6" s="35">
        <f t="shared" si="8"/>
        <v>99.71</v>
      </c>
      <c r="BT6" s="35">
        <f t="shared" si="8"/>
        <v>96.47</v>
      </c>
      <c r="BU6" s="35">
        <f t="shared" si="8"/>
        <v>96.1</v>
      </c>
      <c r="BV6" s="35">
        <f t="shared" si="8"/>
        <v>99.07</v>
      </c>
      <c r="BW6" s="35">
        <f t="shared" si="8"/>
        <v>99.99</v>
      </c>
      <c r="BX6" s="35">
        <f t="shared" si="8"/>
        <v>100.65</v>
      </c>
      <c r="BY6" s="35">
        <f t="shared" si="8"/>
        <v>99.87</v>
      </c>
      <c r="BZ6" s="34" t="str">
        <f>IF(BZ7="","",IF(BZ7="-","【-】","【"&amp;SUBSTITUTE(TEXT(BZ7,"#,##0.00"),"-","△")&amp;"】"))</f>
        <v>【104.36】</v>
      </c>
      <c r="CA6" s="35">
        <f>IF(CA7="",NA(),CA7)</f>
        <v>225.15</v>
      </c>
      <c r="CB6" s="35">
        <f t="shared" ref="CB6:CJ6" si="9">IF(CB7="",NA(),CB7)</f>
        <v>219.42</v>
      </c>
      <c r="CC6" s="35">
        <f t="shared" si="9"/>
        <v>227.17</v>
      </c>
      <c r="CD6" s="35">
        <f t="shared" si="9"/>
        <v>222.74</v>
      </c>
      <c r="CE6" s="35">
        <f t="shared" si="9"/>
        <v>230.82</v>
      </c>
      <c r="CF6" s="35">
        <f t="shared" si="9"/>
        <v>178.39</v>
      </c>
      <c r="CG6" s="35">
        <f t="shared" si="9"/>
        <v>173.03</v>
      </c>
      <c r="CH6" s="35">
        <f t="shared" si="9"/>
        <v>171.15</v>
      </c>
      <c r="CI6" s="35">
        <f t="shared" si="9"/>
        <v>170.19</v>
      </c>
      <c r="CJ6" s="35">
        <f t="shared" si="9"/>
        <v>171.81</v>
      </c>
      <c r="CK6" s="34" t="str">
        <f>IF(CK7="","",IF(CK7="-","【-】","【"&amp;SUBSTITUTE(TEXT(CK7,"#,##0.00"),"-","△")&amp;"】"))</f>
        <v>【165.71】</v>
      </c>
      <c r="CL6" s="35">
        <f>IF(CL7="",NA(),CL7)</f>
        <v>59.9</v>
      </c>
      <c r="CM6" s="35">
        <f t="shared" ref="CM6:CU6" si="10">IF(CM7="",NA(),CM7)</f>
        <v>59.34</v>
      </c>
      <c r="CN6" s="35">
        <f t="shared" si="10"/>
        <v>60.71</v>
      </c>
      <c r="CO6" s="35">
        <f t="shared" si="10"/>
        <v>64.03</v>
      </c>
      <c r="CP6" s="35">
        <f t="shared" si="10"/>
        <v>64.739999999999995</v>
      </c>
      <c r="CQ6" s="35">
        <f t="shared" si="10"/>
        <v>59.23</v>
      </c>
      <c r="CR6" s="35">
        <f t="shared" si="10"/>
        <v>58.58</v>
      </c>
      <c r="CS6" s="35">
        <f t="shared" si="10"/>
        <v>58.53</v>
      </c>
      <c r="CT6" s="35">
        <f t="shared" si="10"/>
        <v>59.01</v>
      </c>
      <c r="CU6" s="35">
        <f t="shared" si="10"/>
        <v>60.03</v>
      </c>
      <c r="CV6" s="34" t="str">
        <f>IF(CV7="","",IF(CV7="-","【-】","【"&amp;SUBSTITUTE(TEXT(CV7,"#,##0.00"),"-","△")&amp;"】"))</f>
        <v>【60.41】</v>
      </c>
      <c r="CW6" s="35">
        <f>IF(CW7="",NA(),CW7)</f>
        <v>83.43</v>
      </c>
      <c r="CX6" s="35">
        <f t="shared" ref="CX6:DF6" si="11">IF(CX7="",NA(),CX7)</f>
        <v>84.53</v>
      </c>
      <c r="CY6" s="35">
        <f t="shared" si="11"/>
        <v>82.79</v>
      </c>
      <c r="CZ6" s="35">
        <f t="shared" si="11"/>
        <v>80.59</v>
      </c>
      <c r="DA6" s="35">
        <f t="shared" si="11"/>
        <v>79.17</v>
      </c>
      <c r="DB6" s="35">
        <f t="shared" si="11"/>
        <v>85.53</v>
      </c>
      <c r="DC6" s="35">
        <f t="shared" si="11"/>
        <v>85.23</v>
      </c>
      <c r="DD6" s="35">
        <f t="shared" si="11"/>
        <v>85.26</v>
      </c>
      <c r="DE6" s="35">
        <f t="shared" si="11"/>
        <v>85.37</v>
      </c>
      <c r="DF6" s="35">
        <f t="shared" si="11"/>
        <v>84.81</v>
      </c>
      <c r="DG6" s="34" t="str">
        <f>IF(DG7="","",IF(DG7="-","【-】","【"&amp;SUBSTITUTE(TEXT(DG7,"#,##0.00"),"-","△")&amp;"】"))</f>
        <v>【89.93】</v>
      </c>
      <c r="DH6" s="35">
        <f>IF(DH7="",NA(),DH7)</f>
        <v>36.130000000000003</v>
      </c>
      <c r="DI6" s="35">
        <f t="shared" ref="DI6:DQ6" si="12">IF(DI7="",NA(),DI7)</f>
        <v>52.99</v>
      </c>
      <c r="DJ6" s="35">
        <f t="shared" si="12"/>
        <v>53.18</v>
      </c>
      <c r="DK6" s="35">
        <f t="shared" si="12"/>
        <v>52.9</v>
      </c>
      <c r="DL6" s="35">
        <f t="shared" si="12"/>
        <v>54.29</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6.65</v>
      </c>
      <c r="DT6" s="35">
        <f t="shared" ref="DT6:EB6" si="13">IF(DT7="",NA(),DT7)</f>
        <v>8.35</v>
      </c>
      <c r="DU6" s="35">
        <f t="shared" si="13"/>
        <v>10.41</v>
      </c>
      <c r="DV6" s="35">
        <f t="shared" si="13"/>
        <v>11.42</v>
      </c>
      <c r="DW6" s="35">
        <f t="shared" si="13"/>
        <v>13.39</v>
      </c>
      <c r="DX6" s="35">
        <f t="shared" si="13"/>
        <v>8.39</v>
      </c>
      <c r="DY6" s="35">
        <f t="shared" si="13"/>
        <v>10.09</v>
      </c>
      <c r="DZ6" s="35">
        <f t="shared" si="13"/>
        <v>10.54</v>
      </c>
      <c r="EA6" s="35">
        <f t="shared" si="13"/>
        <v>12.03</v>
      </c>
      <c r="EB6" s="35">
        <f t="shared" si="13"/>
        <v>12.19</v>
      </c>
      <c r="EC6" s="34" t="str">
        <f>IF(EC7="","",IF(EC7="-","【-】","【"&amp;SUBSTITUTE(TEXT(EC7,"#,##0.00"),"-","△")&amp;"】"))</f>
        <v>【15.89】</v>
      </c>
      <c r="ED6" s="35">
        <f>IF(ED7="",NA(),ED7)</f>
        <v>1.1299999999999999</v>
      </c>
      <c r="EE6" s="35">
        <f t="shared" ref="EE6:EM6" si="14">IF(EE7="",NA(),EE7)</f>
        <v>0.43</v>
      </c>
      <c r="EF6" s="35">
        <f t="shared" si="14"/>
        <v>0.05</v>
      </c>
      <c r="EG6" s="35">
        <f t="shared" si="14"/>
        <v>0.3</v>
      </c>
      <c r="EH6" s="35">
        <f t="shared" si="14"/>
        <v>0.47</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62073</v>
      </c>
      <c r="D7" s="37">
        <v>46</v>
      </c>
      <c r="E7" s="37">
        <v>1</v>
      </c>
      <c r="F7" s="37">
        <v>0</v>
      </c>
      <c r="G7" s="37">
        <v>1</v>
      </c>
      <c r="H7" s="37" t="s">
        <v>105</v>
      </c>
      <c r="I7" s="37" t="s">
        <v>106</v>
      </c>
      <c r="J7" s="37" t="s">
        <v>107</v>
      </c>
      <c r="K7" s="37" t="s">
        <v>108</v>
      </c>
      <c r="L7" s="37" t="s">
        <v>109</v>
      </c>
      <c r="M7" s="37" t="s">
        <v>116</v>
      </c>
      <c r="N7" s="38" t="s">
        <v>110</v>
      </c>
      <c r="O7" s="38">
        <v>67.06</v>
      </c>
      <c r="P7" s="38">
        <v>98.43</v>
      </c>
      <c r="Q7" s="38">
        <v>3725</v>
      </c>
      <c r="R7" s="38">
        <v>30889</v>
      </c>
      <c r="S7" s="38">
        <v>240.93</v>
      </c>
      <c r="T7" s="38">
        <v>128.21</v>
      </c>
      <c r="U7" s="38">
        <v>30252</v>
      </c>
      <c r="V7" s="38">
        <v>37.799999999999997</v>
      </c>
      <c r="W7" s="38">
        <v>800.32</v>
      </c>
      <c r="X7" s="38">
        <v>103.72</v>
      </c>
      <c r="Y7" s="38">
        <v>103.57</v>
      </c>
      <c r="Z7" s="38">
        <v>100.63</v>
      </c>
      <c r="AA7" s="38">
        <v>103.76</v>
      </c>
      <c r="AB7" s="38">
        <v>100.74</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286.75</v>
      </c>
      <c r="AU7" s="38">
        <v>256.32</v>
      </c>
      <c r="AV7" s="38">
        <v>286.99</v>
      </c>
      <c r="AW7" s="38">
        <v>271.93</v>
      </c>
      <c r="AX7" s="38">
        <v>334.2</v>
      </c>
      <c r="AY7" s="38">
        <v>909.68</v>
      </c>
      <c r="AZ7" s="38">
        <v>382.09</v>
      </c>
      <c r="BA7" s="38">
        <v>371.31</v>
      </c>
      <c r="BB7" s="38">
        <v>377.63</v>
      </c>
      <c r="BC7" s="38">
        <v>357.34</v>
      </c>
      <c r="BD7" s="38">
        <v>264.33999999999997</v>
      </c>
      <c r="BE7" s="38">
        <v>218.69</v>
      </c>
      <c r="BF7" s="38">
        <v>226.56</v>
      </c>
      <c r="BG7" s="38">
        <v>227.41</v>
      </c>
      <c r="BH7" s="38">
        <v>245.58</v>
      </c>
      <c r="BI7" s="38">
        <v>247.64</v>
      </c>
      <c r="BJ7" s="38">
        <v>382.65</v>
      </c>
      <c r="BK7" s="38">
        <v>385.06</v>
      </c>
      <c r="BL7" s="38">
        <v>373.09</v>
      </c>
      <c r="BM7" s="38">
        <v>364.71</v>
      </c>
      <c r="BN7" s="38">
        <v>373.69</v>
      </c>
      <c r="BO7" s="38">
        <v>274.27</v>
      </c>
      <c r="BP7" s="38">
        <v>98.39</v>
      </c>
      <c r="BQ7" s="38">
        <v>101.38</v>
      </c>
      <c r="BR7" s="38">
        <v>97.96</v>
      </c>
      <c r="BS7" s="38">
        <v>99.71</v>
      </c>
      <c r="BT7" s="38">
        <v>96.47</v>
      </c>
      <c r="BU7" s="38">
        <v>96.1</v>
      </c>
      <c r="BV7" s="38">
        <v>99.07</v>
      </c>
      <c r="BW7" s="38">
        <v>99.99</v>
      </c>
      <c r="BX7" s="38">
        <v>100.65</v>
      </c>
      <c r="BY7" s="38">
        <v>99.87</v>
      </c>
      <c r="BZ7" s="38">
        <v>104.36</v>
      </c>
      <c r="CA7" s="38">
        <v>225.15</v>
      </c>
      <c r="CB7" s="38">
        <v>219.42</v>
      </c>
      <c r="CC7" s="38">
        <v>227.17</v>
      </c>
      <c r="CD7" s="38">
        <v>222.74</v>
      </c>
      <c r="CE7" s="38">
        <v>230.82</v>
      </c>
      <c r="CF7" s="38">
        <v>178.39</v>
      </c>
      <c r="CG7" s="38">
        <v>173.03</v>
      </c>
      <c r="CH7" s="38">
        <v>171.15</v>
      </c>
      <c r="CI7" s="38">
        <v>170.19</v>
      </c>
      <c r="CJ7" s="38">
        <v>171.81</v>
      </c>
      <c r="CK7" s="38">
        <v>165.71</v>
      </c>
      <c r="CL7" s="38">
        <v>59.9</v>
      </c>
      <c r="CM7" s="38">
        <v>59.34</v>
      </c>
      <c r="CN7" s="38">
        <v>60.71</v>
      </c>
      <c r="CO7" s="38">
        <v>64.03</v>
      </c>
      <c r="CP7" s="38">
        <v>64.739999999999995</v>
      </c>
      <c r="CQ7" s="38">
        <v>59.23</v>
      </c>
      <c r="CR7" s="38">
        <v>58.58</v>
      </c>
      <c r="CS7" s="38">
        <v>58.53</v>
      </c>
      <c r="CT7" s="38">
        <v>59.01</v>
      </c>
      <c r="CU7" s="38">
        <v>60.03</v>
      </c>
      <c r="CV7" s="38">
        <v>60.41</v>
      </c>
      <c r="CW7" s="38">
        <v>83.43</v>
      </c>
      <c r="CX7" s="38">
        <v>84.53</v>
      </c>
      <c r="CY7" s="38">
        <v>82.79</v>
      </c>
      <c r="CZ7" s="38">
        <v>80.59</v>
      </c>
      <c r="DA7" s="38">
        <v>79.17</v>
      </c>
      <c r="DB7" s="38">
        <v>85.53</v>
      </c>
      <c r="DC7" s="38">
        <v>85.23</v>
      </c>
      <c r="DD7" s="38">
        <v>85.26</v>
      </c>
      <c r="DE7" s="38">
        <v>85.37</v>
      </c>
      <c r="DF7" s="38">
        <v>84.81</v>
      </c>
      <c r="DG7" s="38">
        <v>89.93</v>
      </c>
      <c r="DH7" s="38">
        <v>36.130000000000003</v>
      </c>
      <c r="DI7" s="38">
        <v>52.99</v>
      </c>
      <c r="DJ7" s="38">
        <v>53.18</v>
      </c>
      <c r="DK7" s="38">
        <v>52.9</v>
      </c>
      <c r="DL7" s="38">
        <v>54.29</v>
      </c>
      <c r="DM7" s="38">
        <v>37.340000000000003</v>
      </c>
      <c r="DN7" s="38">
        <v>44.31</v>
      </c>
      <c r="DO7" s="38">
        <v>45.75</v>
      </c>
      <c r="DP7" s="38">
        <v>46.9</v>
      </c>
      <c r="DQ7" s="38">
        <v>47.28</v>
      </c>
      <c r="DR7" s="38">
        <v>48.12</v>
      </c>
      <c r="DS7" s="38">
        <v>6.65</v>
      </c>
      <c r="DT7" s="38">
        <v>8.35</v>
      </c>
      <c r="DU7" s="38">
        <v>10.41</v>
      </c>
      <c r="DV7" s="38">
        <v>11.42</v>
      </c>
      <c r="DW7" s="38">
        <v>13.39</v>
      </c>
      <c r="DX7" s="38">
        <v>8.39</v>
      </c>
      <c r="DY7" s="38">
        <v>10.09</v>
      </c>
      <c r="DZ7" s="38">
        <v>10.54</v>
      </c>
      <c r="EA7" s="38">
        <v>12.03</v>
      </c>
      <c r="EB7" s="38">
        <v>12.19</v>
      </c>
      <c r="EC7" s="38">
        <v>15.89</v>
      </c>
      <c r="ED7" s="38">
        <v>1.1299999999999999</v>
      </c>
      <c r="EE7" s="38">
        <v>0.43</v>
      </c>
      <c r="EF7" s="38">
        <v>0.05</v>
      </c>
      <c r="EG7" s="38">
        <v>0.3</v>
      </c>
      <c r="EH7" s="38">
        <v>0.47</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2019-02-04T01:26:40Z</cp:lastPrinted>
  <dcterms:created xsi:type="dcterms:W3CDTF">2018-12-03T08:26:53Z</dcterms:created>
  <dcterms:modified xsi:type="dcterms:W3CDTF">2019-02-04T02:07:59Z</dcterms:modified>
  <cp:category/>
</cp:coreProperties>
</file>