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P6GdYRCsLpYly8NBNBXPLdi0HV68Tg1P9Aqpiq04AUdvZ+RqYcDYuXfVcVA2c2YjyP0wAchnN0sXBI4g1gTLww==" workbookSaltValue="nIuwAxpqZlOEH/+gTQ/grg=="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<sst xmlns="http://schemas.openxmlformats.org/spreadsheetml/2006/main" count="232" uniqueCount="120">
  <si>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</si>
  <si>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</si>
  <si>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</si>
  <si>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</si>
  <si>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</si>
  <si>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</si>
  <si>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</si>
  <si>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</si>
  <si>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</si>
  <si>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</si>
  <si>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</si>
  <si>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</si>
  <si>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</si>
  <si>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</si>
  <si>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</si>
  <si>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</si>
  <si>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</si>
  <si>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</si>
  <si>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</si>
  <si>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</si>
  <si>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</si>
  <si>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</si>
  <si>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</si>
  <si>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</si>
  <si>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</si>
  <si>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</si>
  <si>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</si>
  <si>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</si>
  <si>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</si>
  <si>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</si>
  <si>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</si>
  <si>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</si>
  <si>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</si>
  <si>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</si>
  <si>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</si>
  <si>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</si>
  <si>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</si>
  <si>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</si>
  <si>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</si>
  <si>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</si>
  <si>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</si>
  <si>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</si>
  <si>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</si>
  <si>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</si>
  <si>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</si>
  <si>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</si>
  <si>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</si>
  <si>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</si>
  <si>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</si>
  <si>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</si>
  <si>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</si>
  <si>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</si>
  <si>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</si>
  <si>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</si>
  <si>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</si>
  <si>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</si>
  <si>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</si>
  <si>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</si>
  <si>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</si>
  <si>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</si>
  <si>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</si>
  <si>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</si>
  <si>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</si>
  <si>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</si>
  <si>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</si>
  <si>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</si>
  <si>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</si>
  <si>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</si>
  <si>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</si>
  <si>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</si>
  <si>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</si>
  <si>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</si>
  <si>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</si>
  <si>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</si>
  <si>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</si>
  <si>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</si>
  <si>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</si>
  <si>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</si>
  <si>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</si>
  <si>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</si>
  <si>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</si>
  <si>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</si>
  <si>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</si>
  <si>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</si>
  <si>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</si>
  <si>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</si>
  <si>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</si>
  <si>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</si>
  <si>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</si>
  <si>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</si>
  <si>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</si>
  <si>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</si>
  <si>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</si>
  <si>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</si>
  <si>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</si>
  <si>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</si>
  <si>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</si>
  <si>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</si>
  <si>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</si>
  <si>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</si>
  <si>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</si>
  <si>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</si>
  <si>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</si>
  <si>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</si>
  <si>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</si>
  <si>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東根市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</si>
  <si>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</si>
  <si>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</si>
  <si>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</si>
  <si>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</si>
  <si>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</si>
  <si>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</si>
  <si>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</si>
  <si>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</si>
  <si>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</si>
  <si>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</si>
  <si>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</si>
  <si>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５年間の平均が124％で類似団体の平均109％を上回っております。
②累積欠損比率
　累積欠損金はありません。
③流動比率
　５年平均で類似団体平均を上回っており、短期的な支払能力については問題ありません。
④企業債残高対給水収益比率
　平成20年度から実施した簡易水道統合事業に伴い、企業債を発行したために上昇傾向にありましたが、平成26年度で完了したため、今後は下降していく傾向になります。また、類似団体と比較しても低い状況にあります。
⑤料金回収率
　給水原価を給水単価が上回っておりますので、引き続きこの状態を保つよう努めます。
⑥給水原価
　今年度は費用が増加したために原価が高くなりましたが、再び低くなるように努めます。
⑦施設利用率
　類似団体よりも約10％高く、平均的に70％程度で利用されておりますので、効率よく適正な規模であると思われます。
⑧有収率
　類似団体の平均を上回っておりますが、今後も漏水調査等を行い、有収率の向上に努める必要があります。</t>
    <rPh sb="1" eb="3">
      <t>ケイジョウ</t>
    </rPh>
    <rPh sb="3" eb="5">
      <t>シュウシ</t>
    </rPh>
    <rPh sb="5" eb="7">
      <t>ヒリツ</t>
    </rPh>
    <rPh sb="10" eb="12">
      <t>ネンカン</t>
    </rPh>
    <rPh sb="13" eb="15">
      <t>ヘイキン</t>
    </rPh>
    <rPh sb="21" eb="23">
      <t>ルイジ</t>
    </rPh>
    <rPh sb="23" eb="25">
      <t>ダンタイ</t>
    </rPh>
    <rPh sb="26" eb="28">
      <t>ヘイキン</t>
    </rPh>
    <rPh sb="33" eb="35">
      <t>ウワマワ</t>
    </rPh>
    <rPh sb="44" eb="46">
      <t>ルイセキ</t>
    </rPh>
    <rPh sb="46" eb="48">
      <t>ケッソン</t>
    </rPh>
    <rPh sb="48" eb="50">
      <t>ヒリツ</t>
    </rPh>
    <rPh sb="52" eb="54">
      <t>ルイセキ</t>
    </rPh>
    <rPh sb="54" eb="56">
      <t>ケッソン</t>
    </rPh>
    <rPh sb="56" eb="57">
      <t>キン</t>
    </rPh>
    <rPh sb="66" eb="68">
      <t>リュウドウ</t>
    </rPh>
    <rPh sb="68" eb="70">
      <t>ヒリツ</t>
    </rPh>
    <rPh sb="73" eb="74">
      <t>ネン</t>
    </rPh>
    <rPh sb="74" eb="76">
      <t>ヘイキン</t>
    </rPh>
    <rPh sb="77" eb="79">
      <t>ルイジ</t>
    </rPh>
    <rPh sb="79" eb="81">
      <t>ダンタイ</t>
    </rPh>
    <rPh sb="81" eb="83">
      <t>ヘイキン</t>
    </rPh>
    <rPh sb="84" eb="86">
      <t>ウワマワ</t>
    </rPh>
    <rPh sb="91" eb="94">
      <t>タンキテキ</t>
    </rPh>
    <rPh sb="95" eb="97">
      <t>シハライ</t>
    </rPh>
    <rPh sb="97" eb="99">
      <t>ノウリョク</t>
    </rPh>
    <rPh sb="104" eb="106">
      <t>モンダイ</t>
    </rPh>
    <rPh sb="114" eb="116">
      <t>キギョウ</t>
    </rPh>
    <rPh sb="116" eb="117">
      <t>サイ</t>
    </rPh>
    <rPh sb="117" eb="119">
      <t>ザンダカ</t>
    </rPh>
    <rPh sb="119" eb="120">
      <t>タイ</t>
    </rPh>
    <rPh sb="120" eb="122">
      <t>キュウスイ</t>
    </rPh>
    <rPh sb="122" eb="124">
      <t>シュウエキ</t>
    </rPh>
    <rPh sb="124" eb="126">
      <t>ヒリツ</t>
    </rPh>
    <rPh sb="128" eb="130">
      <t>ヘイセイ</t>
    </rPh>
    <rPh sb="132" eb="133">
      <t>ネン</t>
    </rPh>
    <rPh sb="133" eb="134">
      <t>ド</t>
    </rPh>
    <rPh sb="136" eb="138">
      <t>ジッシ</t>
    </rPh>
    <rPh sb="140" eb="142">
      <t>カンイ</t>
    </rPh>
    <rPh sb="142" eb="144">
      <t>スイドウ</t>
    </rPh>
    <rPh sb="144" eb="146">
      <t>トウゴウ</t>
    </rPh>
    <rPh sb="146" eb="148">
      <t>ジギョウ</t>
    </rPh>
    <rPh sb="149" eb="150">
      <t>トモナ</t>
    </rPh>
    <rPh sb="152" eb="154">
      <t>キギョウ</t>
    </rPh>
    <rPh sb="154" eb="155">
      <t>サイ</t>
    </rPh>
    <rPh sb="156" eb="158">
      <t>ハッコウ</t>
    </rPh>
    <rPh sb="163" eb="165">
      <t>ジョウショウ</t>
    </rPh>
    <rPh sb="165" eb="167">
      <t>ケイコウ</t>
    </rPh>
    <rPh sb="175" eb="177">
      <t>ヘイセイ</t>
    </rPh>
    <rPh sb="179" eb="180">
      <t>ネン</t>
    </rPh>
    <rPh sb="180" eb="181">
      <t>ド</t>
    </rPh>
    <rPh sb="182" eb="184">
      <t>カンリョウ</t>
    </rPh>
    <rPh sb="189" eb="191">
      <t>コンゴ</t>
    </rPh>
    <rPh sb="192" eb="194">
      <t>カコウ</t>
    </rPh>
    <rPh sb="198" eb="200">
      <t>ケイコウ</t>
    </rPh>
    <rPh sb="209" eb="211">
      <t>ルイジ</t>
    </rPh>
    <rPh sb="211" eb="213">
      <t>ダンタイ</t>
    </rPh>
    <rPh sb="214" eb="216">
      <t>ヒカク</t>
    </rPh>
    <rPh sb="219" eb="220">
      <t>ヒク</t>
    </rPh>
    <rPh sb="221" eb="223">
      <t>ジョウキョウ</t>
    </rPh>
    <rPh sb="231" eb="233">
      <t>リョウキン</t>
    </rPh>
    <rPh sb="233" eb="235">
      <t>カイシュウ</t>
    </rPh>
    <rPh sb="235" eb="236">
      <t>リツ</t>
    </rPh>
    <rPh sb="238" eb="240">
      <t>キュウスイ</t>
    </rPh>
    <rPh sb="240" eb="242">
      <t>ゲンカ</t>
    </rPh>
    <rPh sb="243" eb="245">
      <t>キュウスイ</t>
    </rPh>
    <rPh sb="245" eb="247">
      <t>タンカ</t>
    </rPh>
    <rPh sb="248" eb="250">
      <t>ウワマワ</t>
    </rPh>
    <rPh sb="259" eb="260">
      <t>ヒ</t>
    </rPh>
    <rPh sb="261" eb="262">
      <t>ツヅ</t>
    </rPh>
    <rPh sb="265" eb="267">
      <t>ジョウタイ</t>
    </rPh>
    <rPh sb="268" eb="269">
      <t>タモ</t>
    </rPh>
    <rPh sb="272" eb="273">
      <t>ツト</t>
    </rPh>
    <rPh sb="279" eb="281">
      <t>キュウスイ</t>
    </rPh>
    <rPh sb="281" eb="283">
      <t>ゲンカ</t>
    </rPh>
    <rPh sb="285" eb="288">
      <t>コンネンド</t>
    </rPh>
    <rPh sb="289" eb="291">
      <t>ヒヨウ</t>
    </rPh>
    <rPh sb="292" eb="294">
      <t>ゾウカ</t>
    </rPh>
    <rPh sb="299" eb="301">
      <t>ゲンカ</t>
    </rPh>
    <rPh sb="302" eb="303">
      <t>タカ</t>
    </rPh>
    <rPh sb="311" eb="312">
      <t>フタタ</t>
    </rPh>
    <rPh sb="313" eb="314">
      <t>ヒク</t>
    </rPh>
    <rPh sb="320" eb="321">
      <t>ツト</t>
    </rPh>
    <rPh sb="327" eb="329">
      <t>シセツ</t>
    </rPh>
    <rPh sb="329" eb="332">
      <t>リヨウリツ</t>
    </rPh>
    <rPh sb="334" eb="336">
      <t>ルイジ</t>
    </rPh>
    <rPh sb="336" eb="338">
      <t>ダンタイ</t>
    </rPh>
    <rPh sb="341" eb="342">
      <t>ヤク</t>
    </rPh>
    <rPh sb="345" eb="346">
      <t>タカ</t>
    </rPh>
    <rPh sb="348" eb="350">
      <t>ヘイキン</t>
    </rPh>
    <rPh sb="350" eb="351">
      <t>テキ</t>
    </rPh>
    <rPh sb="355" eb="357">
      <t>テイド</t>
    </rPh>
    <rPh sb="358" eb="360">
      <t>リヨウ</t>
    </rPh>
    <rPh sb="370" eb="372">
      <t>コウリツ</t>
    </rPh>
    <rPh sb="374" eb="376">
      <t>テキセイ</t>
    </rPh>
    <rPh sb="377" eb="379">
      <t>キボ</t>
    </rPh>
    <rPh sb="383" eb="384">
      <t>オモ</t>
    </rPh>
    <rPh sb="391" eb="393">
      <t>ユウシュウ</t>
    </rPh>
    <rPh sb="393" eb="394">
      <t>リツ</t>
    </rPh>
    <rPh sb="396" eb="398">
      <t>ルイジ</t>
    </rPh>
    <rPh sb="398" eb="400">
      <t>ダンタイ</t>
    </rPh>
    <rPh sb="401" eb="403">
      <t>ヘイキン</t>
    </rPh>
    <rPh sb="404" eb="406">
      <t>ウワマワ</t>
    </rPh>
    <rPh sb="414" eb="416">
      <t>コンゴ</t>
    </rPh>
    <rPh sb="417" eb="419">
      <t>ロウスイ</t>
    </rPh>
    <rPh sb="419" eb="421">
      <t>チョウサ</t>
    </rPh>
    <rPh sb="421" eb="422">
      <t>トウ</t>
    </rPh>
    <rPh sb="423" eb="424">
      <t>オコナ</t>
    </rPh>
    <rPh sb="426" eb="428">
      <t>ユウシュウ</t>
    </rPh>
    <rPh sb="428" eb="429">
      <t>リツ</t>
    </rPh>
    <rPh sb="430" eb="432">
      <t>コウジョウ</t>
    </rPh>
    <rPh sb="433" eb="434">
      <t>ツト</t>
    </rPh>
    <rPh sb="436" eb="438">
      <t>ヒツヨウ</t>
    </rPh>
    <phoneticPr fontId="4"/>
  </si>
  <si>
    <t>①有形固定資産減価償却率
　類似団体とほぼ同様の数字となっておりますので、特に早い遅いものではありませんが、計画的に投資を行っていく必要があります。
②管路経年化率
　年々老朽化が進んでいることが分かりますが、類似団体と比較すると、５年間の平均で６％程度低い状況となっております。
③管路更新率
　平成20年度から平成26年度まで簡易水道統合事業を中心に行ったため更新率は低くなっておりますが、今後は類似団体平均を上回れるよう努力してまいります。</t>
    <rPh sb="1" eb="3">
      <t>ユウケイ</t>
    </rPh>
    <rPh sb="3" eb="5">
      <t>コテイ</t>
    </rPh>
    <rPh sb="5" eb="7">
      <t>シサン</t>
    </rPh>
    <rPh sb="7" eb="9">
      <t>ゲンカ</t>
    </rPh>
    <rPh sb="9" eb="11">
      <t>ショウキャク</t>
    </rPh>
    <rPh sb="11" eb="12">
      <t>リツ</t>
    </rPh>
    <rPh sb="14" eb="16">
      <t>ルイジ</t>
    </rPh>
    <rPh sb="16" eb="18">
      <t>ダンタイ</t>
    </rPh>
    <rPh sb="21" eb="23">
      <t>ドウヨウ</t>
    </rPh>
    <rPh sb="24" eb="26">
      <t>スウジ</t>
    </rPh>
    <rPh sb="37" eb="38">
      <t>トク</t>
    </rPh>
    <rPh sb="39" eb="40">
      <t>ハヤ</t>
    </rPh>
    <rPh sb="41" eb="42">
      <t>オソ</t>
    </rPh>
    <rPh sb="54" eb="57">
      <t>ケイカクテキ</t>
    </rPh>
    <rPh sb="58" eb="60">
      <t>トウシ</t>
    </rPh>
    <rPh sb="61" eb="62">
      <t>オコナ</t>
    </rPh>
    <rPh sb="66" eb="68">
      <t>ヒツヨウ</t>
    </rPh>
    <rPh sb="76" eb="78">
      <t>カンロ</t>
    </rPh>
    <rPh sb="78" eb="81">
      <t>ケイネンカ</t>
    </rPh>
    <rPh sb="81" eb="82">
      <t>リツ</t>
    </rPh>
    <rPh sb="84" eb="86">
      <t>ネンネン</t>
    </rPh>
    <rPh sb="86" eb="89">
      <t>ロウキュウカ</t>
    </rPh>
    <rPh sb="90" eb="91">
      <t>スス</t>
    </rPh>
    <rPh sb="98" eb="99">
      <t>ワ</t>
    </rPh>
    <rPh sb="105" eb="107">
      <t>ルイジ</t>
    </rPh>
    <rPh sb="107" eb="109">
      <t>ダンタイ</t>
    </rPh>
    <rPh sb="110" eb="112">
      <t>ヒカク</t>
    </rPh>
    <rPh sb="117" eb="118">
      <t>ネン</t>
    </rPh>
    <rPh sb="118" eb="119">
      <t>カン</t>
    </rPh>
    <rPh sb="120" eb="122">
      <t>ヘイキン</t>
    </rPh>
    <rPh sb="125" eb="127">
      <t>テイド</t>
    </rPh>
    <rPh sb="127" eb="128">
      <t>ヒク</t>
    </rPh>
    <rPh sb="129" eb="131">
      <t>ジョウキョウ</t>
    </rPh>
    <rPh sb="142" eb="144">
      <t>カンロ</t>
    </rPh>
    <rPh sb="144" eb="146">
      <t>コウシン</t>
    </rPh>
    <rPh sb="146" eb="147">
      <t>リツ</t>
    </rPh>
    <rPh sb="149" eb="151">
      <t>ヘイセイ</t>
    </rPh>
    <rPh sb="153" eb="154">
      <t>ネン</t>
    </rPh>
    <rPh sb="154" eb="155">
      <t>ド</t>
    </rPh>
    <rPh sb="157" eb="159">
      <t>ヘイセイ</t>
    </rPh>
    <rPh sb="161" eb="162">
      <t>ネン</t>
    </rPh>
    <rPh sb="162" eb="163">
      <t>ド</t>
    </rPh>
    <rPh sb="165" eb="167">
      <t>カンイ</t>
    </rPh>
    <rPh sb="167" eb="169">
      <t>スイドウ</t>
    </rPh>
    <rPh sb="169" eb="171">
      <t>トウゴウ</t>
    </rPh>
    <rPh sb="171" eb="173">
      <t>ジギョウ</t>
    </rPh>
    <rPh sb="174" eb="176">
      <t>チュウシン</t>
    </rPh>
    <rPh sb="177" eb="178">
      <t>オコナ</t>
    </rPh>
    <rPh sb="182" eb="184">
      <t>コウシン</t>
    </rPh>
    <rPh sb="184" eb="185">
      <t>リツ</t>
    </rPh>
    <rPh sb="186" eb="187">
      <t>ヒク</t>
    </rPh>
    <rPh sb="197" eb="199">
      <t>コンゴ</t>
    </rPh>
    <rPh sb="200" eb="202">
      <t>ルイジ</t>
    </rPh>
    <rPh sb="202" eb="204">
      <t>ダンタイ</t>
    </rPh>
    <rPh sb="204" eb="206">
      <t>ヘイキン</t>
    </rPh>
    <rPh sb="207" eb="209">
      <t>ウワマワ</t>
    </rPh>
    <rPh sb="213" eb="215">
      <t>ドリョク</t>
    </rPh>
    <phoneticPr fontId="4"/>
  </si>
  <si>
    <t>　当市は、経常収支が100％以上であり、累積欠損金が無く、料金回収率も112％程度ありますので、経営の健全性・効率化の点からは、現状の水道料金で十分運営出来る状況となっております。
　その一方で、管路の老朽化については、これまで簡易水道統合事業に力を入れてきたために、経年化率が上昇していることから、計画的な更新工事を実施しております。
　以上のことから、管路更新については必要な工事でありますので、計画的かつ工事内容を精査し、水道料金を値上げせず実施していけるように努めてまいります。</t>
    <rPh sb="1" eb="3">
      <t>トウシ</t>
    </rPh>
    <rPh sb="5" eb="7">
      <t>ケイジョウ</t>
    </rPh>
    <rPh sb="7" eb="9">
      <t>シュウシ</t>
    </rPh>
    <rPh sb="14" eb="16">
      <t>イジョウ</t>
    </rPh>
    <rPh sb="20" eb="22">
      <t>ルイセキ</t>
    </rPh>
    <rPh sb="22" eb="25">
      <t>ケッソンキン</t>
    </rPh>
    <rPh sb="26" eb="27">
      <t>ナ</t>
    </rPh>
    <rPh sb="29" eb="31">
      <t>リョウキン</t>
    </rPh>
    <rPh sb="31" eb="33">
      <t>カイシュウ</t>
    </rPh>
    <rPh sb="33" eb="34">
      <t>リツ</t>
    </rPh>
    <rPh sb="39" eb="41">
      <t>テイド</t>
    </rPh>
    <rPh sb="48" eb="50">
      <t>ケイエイ</t>
    </rPh>
    <rPh sb="51" eb="54">
      <t>ケンゼンセイ</t>
    </rPh>
    <rPh sb="55" eb="58">
      <t>コウリツカ</t>
    </rPh>
    <rPh sb="59" eb="60">
      <t>テン</t>
    </rPh>
    <rPh sb="64" eb="66">
      <t>ゲンジョウ</t>
    </rPh>
    <rPh sb="67" eb="69">
      <t>スイドウ</t>
    </rPh>
    <rPh sb="69" eb="71">
      <t>リョウキン</t>
    </rPh>
    <rPh sb="72" eb="74">
      <t>ジュウブン</t>
    </rPh>
    <rPh sb="74" eb="76">
      <t>ウンエイ</t>
    </rPh>
    <rPh sb="76" eb="78">
      <t>デキ</t>
    </rPh>
    <rPh sb="79" eb="81">
      <t>ジョウキョウ</t>
    </rPh>
    <rPh sb="94" eb="96">
      <t>イッポウ</t>
    </rPh>
    <rPh sb="98" eb="100">
      <t>カンロ</t>
    </rPh>
    <rPh sb="101" eb="104">
      <t>ロウキュウカ</t>
    </rPh>
    <rPh sb="114" eb="116">
      <t>カンイ</t>
    </rPh>
    <rPh sb="116" eb="118">
      <t>スイドウ</t>
    </rPh>
    <rPh sb="118" eb="120">
      <t>トウゴウ</t>
    </rPh>
    <rPh sb="120" eb="122">
      <t>ジギョウ</t>
    </rPh>
    <rPh sb="123" eb="124">
      <t>チカラ</t>
    </rPh>
    <rPh sb="125" eb="126">
      <t>イ</t>
    </rPh>
    <rPh sb="134" eb="136">
      <t>ケイネン</t>
    </rPh>
    <rPh sb="136" eb="137">
      <t>カ</t>
    </rPh>
    <rPh sb="137" eb="138">
      <t>リツ</t>
    </rPh>
    <rPh sb="139" eb="141">
      <t>ジョウショウ</t>
    </rPh>
    <rPh sb="150" eb="153">
      <t>ケイカクテキ</t>
    </rPh>
    <rPh sb="154" eb="156">
      <t>コウシン</t>
    </rPh>
    <rPh sb="156" eb="158">
      <t>コウジ</t>
    </rPh>
    <rPh sb="159" eb="161">
      <t>ジッシ</t>
    </rPh>
    <rPh sb="170" eb="172">
      <t>イジョウ</t>
    </rPh>
    <rPh sb="178" eb="180">
      <t>カンロ</t>
    </rPh>
    <rPh sb="180" eb="182">
      <t>コウシン</t>
    </rPh>
    <rPh sb="187" eb="189">
      <t>ヒツヨウ</t>
    </rPh>
    <rPh sb="190" eb="192">
      <t>コウジ</t>
    </rPh>
    <rPh sb="200" eb="203">
      <t>ケイカクテキ</t>
    </rPh>
    <rPh sb="205" eb="207">
      <t>コウジ</t>
    </rPh>
    <rPh sb="207" eb="209">
      <t>ナイヨウ</t>
    </rPh>
    <rPh sb="210" eb="212">
      <t>セイサ</t>
    </rPh>
    <rPh sb="214" eb="216">
      <t>スイドウ</t>
    </rPh>
    <rPh sb="216" eb="218">
      <t>リョウキン</t>
    </rPh>
    <rPh sb="219" eb="221">
      <t>ネア</t>
    </rPh>
    <rPh sb="224" eb="226">
      <t>ジッシ</t>
    </rPh>
    <rPh sb="234" eb="235">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</si>
</sst>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
                  <c:v>0</c:v>
                </c:pt>
                <c:pt idx="1">
                  <c:v>0.03</c:v>
                </c:pt>
                <c:pt idx="2" formatCode="#,##0.00;&quot;△&quot;#,##0.00">
                  <c:v>0</c:v>
                </c:pt>
                <c:pt idx="3">
                  <c:v>2.4</c:v>
                </c:pt>
                <c:pt idx="4">
                  <c:v>0.47</c:v>
                </c:pt>
              </c:numCache>
            </c:numRef>
          </c:val>
          <c:extLst xmlns:c16r2="http://schemas.microsoft.com/office/drawing/2015/06/chart">
            <c:ext xmlns:c16="http://schemas.microsoft.com/office/drawing/2014/chart" uri="{C3380CC4-5D6E-409C-BE32-E72D297353CC}">
              <c16:uniqueId val="{00000000-4B78-4466-9193-FC7EC6E7D779}"/>
            </c:ext>
          </c:extLst>
        </c:ser>
        <c:dLbls>
          <c:showLegendKey val="0"/>
          <c:showVal val="0"/>
          <c:showCatName val="0"/>
          <c:showSerName val="0"/>
          <c:showPercent val="0"/>
          <c:showBubbleSize val="0"/>
        </c:dLbls>
        <c:gapWidth val="150"/>
        <c:axId val="42466304"/>
        <c:axId val="11013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4B78-4466-9193-FC7EC6E7D779}"/>
            </c:ext>
          </c:extLst>
        </c:ser>
        <c:dLbls>
          <c:showLegendKey val="0"/>
          <c:showVal val="0"/>
          <c:showCatName val="0"/>
          <c:showSerName val="0"/>
          <c:showPercent val="0"/>
          <c:showBubbleSize val="0"/>
        </c:dLbls>
        <c:marker val="1"/>
        <c:smooth val="0"/>
        <c:axId val="42466304"/>
        <c:axId val="110130304"/>
      </c:lineChart>
      <c:dateAx>
        <c:axId val="42466304"/>
        <c:scaling>
          <c:orientation val="minMax"/>
        </c:scaling>
        <c:delete val="1"/>
        <c:axPos val="b"/>
        <c:numFmt formatCode="ge" sourceLinked="1"/>
        <c:majorTickMark val="none"/>
        <c:minorTickMark val="none"/>
        <c:tickLblPos val="none"/>
        <c:crossAx val="110130304"/>
        <c:crosses val="autoZero"/>
        <c:auto val="1"/>
        <c:lblOffset val="100"/>
        <c:baseTimeUnit val="years"/>
      </c:dateAx>
      <c:valAx>
        <c:axId val="11013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6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69.53</c:v>
                </c:pt>
                <c:pt idx="1">
                  <c:v>68.55</c:v>
                </c:pt>
                <c:pt idx="2">
                  <c:v>70.42</c:v>
                </c:pt>
                <c:pt idx="3">
                  <c:v>71.17</c:v>
                </c:pt>
                <c:pt idx="4">
                  <c:v>70.45</c:v>
                </c:pt>
              </c:numCache>
            </c:numRef>
          </c:val>
          <c:extLst xmlns:c16r2="http://schemas.microsoft.com/office/drawing/2015/06/chart">
            <c:ext xmlns:c16="http://schemas.microsoft.com/office/drawing/2014/chart" uri="{C3380CC4-5D6E-409C-BE32-E72D297353CC}">
              <c16:uniqueId val="{00000000-A5A2-4CDB-93DE-CCAC9827474D}"/>
            </c:ext>
          </c:extLst>
        </c:ser>
        <c:dLbls>
          <c:showLegendKey val="0"/>
          <c:showVal val="0"/>
          <c:showCatName val="0"/>
          <c:showSerName val="0"/>
          <c:showPercent val="0"/>
          <c:showBubbleSize val="0"/>
        </c:dLbls>
        <c:gapWidth val="150"/>
        <c:axId val="117987968"/>
        <c:axId val="11800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A5A2-4CDB-93DE-CCAC9827474D}"/>
            </c:ext>
          </c:extLst>
        </c:ser>
        <c:dLbls>
          <c:showLegendKey val="0"/>
          <c:showVal val="0"/>
          <c:showCatName val="0"/>
          <c:showSerName val="0"/>
          <c:showPercent val="0"/>
          <c:showBubbleSize val="0"/>
        </c:dLbls>
        <c:marker val="1"/>
        <c:smooth val="0"/>
        <c:axId val="117987968"/>
        <c:axId val="118006528"/>
      </c:lineChart>
      <c:dateAx>
        <c:axId val="117987968"/>
        <c:scaling>
          <c:orientation val="minMax"/>
        </c:scaling>
        <c:delete val="1"/>
        <c:axPos val="b"/>
        <c:numFmt formatCode="ge" sourceLinked="1"/>
        <c:majorTickMark val="none"/>
        <c:minorTickMark val="none"/>
        <c:tickLblPos val="none"/>
        <c:crossAx val="118006528"/>
        <c:crosses val="autoZero"/>
        <c:auto val="1"/>
        <c:lblOffset val="100"/>
        <c:baseTimeUnit val="years"/>
      </c:dateAx>
      <c:valAx>
        <c:axId val="11800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98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87.7</c:v>
                </c:pt>
                <c:pt idx="1">
                  <c:v>87.07</c:v>
                </c:pt>
                <c:pt idx="2">
                  <c:v>87.58</c:v>
                </c:pt>
                <c:pt idx="3">
                  <c:v>87.6</c:v>
                </c:pt>
                <c:pt idx="4">
                  <c:v>87.6</c:v>
                </c:pt>
              </c:numCache>
            </c:numRef>
          </c:val>
          <c:extLst xmlns:c16r2="http://schemas.microsoft.com/office/drawing/2015/06/chart">
            <c:ext xmlns:c16="http://schemas.microsoft.com/office/drawing/2014/chart" uri="{C3380CC4-5D6E-409C-BE32-E72D297353CC}">
              <c16:uniqueId val="{00000000-692F-42A3-AC83-7A8A456C5784}"/>
            </c:ext>
          </c:extLst>
        </c:ser>
        <c:dLbls>
          <c:showLegendKey val="0"/>
          <c:showVal val="0"/>
          <c:showCatName val="0"/>
          <c:showSerName val="0"/>
          <c:showPercent val="0"/>
          <c:showBubbleSize val="0"/>
        </c:dLbls>
        <c:gapWidth val="150"/>
        <c:axId val="118017024"/>
        <c:axId val="11810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692F-42A3-AC83-7A8A456C5784}"/>
            </c:ext>
          </c:extLst>
        </c:ser>
        <c:dLbls>
          <c:showLegendKey val="0"/>
          <c:showVal val="0"/>
          <c:showCatName val="0"/>
          <c:showSerName val="0"/>
          <c:showPercent val="0"/>
          <c:showBubbleSize val="0"/>
        </c:dLbls>
        <c:marker val="1"/>
        <c:smooth val="0"/>
        <c:axId val="118017024"/>
        <c:axId val="118101120"/>
      </c:lineChart>
      <c:dateAx>
        <c:axId val="118017024"/>
        <c:scaling>
          <c:orientation val="minMax"/>
        </c:scaling>
        <c:delete val="1"/>
        <c:axPos val="b"/>
        <c:numFmt formatCode="ge" sourceLinked="1"/>
        <c:majorTickMark val="none"/>
        <c:minorTickMark val="none"/>
        <c:tickLblPos val="none"/>
        <c:crossAx val="118101120"/>
        <c:crosses val="autoZero"/>
        <c:auto val="1"/>
        <c:lblOffset val="100"/>
        <c:baseTimeUnit val="years"/>
      </c:dateAx>
      <c:valAx>
        <c:axId val="11810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01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129.82</c:v>
                </c:pt>
                <c:pt idx="1">
                  <c:v>129.93</c:v>
                </c:pt>
                <c:pt idx="2">
                  <c:v>116.09</c:v>
                </c:pt>
                <c:pt idx="3">
                  <c:v>129.87</c:v>
                </c:pt>
                <c:pt idx="4">
                  <c:v>116.38</c:v>
                </c:pt>
              </c:numCache>
            </c:numRef>
          </c:val>
          <c:extLst xmlns:c16r2="http://schemas.microsoft.com/office/drawing/2015/06/chart">
            <c:ext xmlns:c16="http://schemas.microsoft.com/office/drawing/2014/chart" uri="{C3380CC4-5D6E-409C-BE32-E72D297353CC}">
              <c16:uniqueId val="{00000000-B8D6-4CC1-8FDE-4DCFA50A78C6}"/>
            </c:ext>
          </c:extLst>
        </c:ser>
        <c:dLbls>
          <c:showLegendKey val="0"/>
          <c:showVal val="0"/>
          <c:showCatName val="0"/>
          <c:showSerName val="0"/>
          <c:showPercent val="0"/>
          <c:showBubbleSize val="0"/>
        </c:dLbls>
        <c:gapWidth val="150"/>
        <c:axId val="110144896"/>
        <c:axId val="11015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B8D6-4CC1-8FDE-4DCFA50A78C6}"/>
            </c:ext>
          </c:extLst>
        </c:ser>
        <c:dLbls>
          <c:showLegendKey val="0"/>
          <c:showVal val="0"/>
          <c:showCatName val="0"/>
          <c:showSerName val="0"/>
          <c:showPercent val="0"/>
          <c:showBubbleSize val="0"/>
        </c:dLbls>
        <c:marker val="1"/>
        <c:smooth val="0"/>
        <c:axId val="110144896"/>
        <c:axId val="110151168"/>
      </c:lineChart>
      <c:dateAx>
        <c:axId val="110144896"/>
        <c:scaling>
          <c:orientation val="minMax"/>
        </c:scaling>
        <c:delete val="1"/>
        <c:axPos val="b"/>
        <c:numFmt formatCode="ge" sourceLinked="1"/>
        <c:majorTickMark val="none"/>
        <c:minorTickMark val="none"/>
        <c:tickLblPos val="none"/>
        <c:crossAx val="110151168"/>
        <c:crosses val="autoZero"/>
        <c:auto val="1"/>
        <c:lblOffset val="100"/>
        <c:baseTimeUnit val="years"/>
      </c:dateAx>
      <c:valAx>
        <c:axId val="110151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14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40.729999999999997</c:v>
                </c:pt>
                <c:pt idx="1">
                  <c:v>39.700000000000003</c:v>
                </c:pt>
                <c:pt idx="2">
                  <c:v>41.03</c:v>
                </c:pt>
                <c:pt idx="3">
                  <c:v>42.31</c:v>
                </c:pt>
                <c:pt idx="4">
                  <c:v>43.9</c:v>
                </c:pt>
              </c:numCache>
            </c:numRef>
          </c:val>
          <c:extLst xmlns:c16r2="http://schemas.microsoft.com/office/drawing/2015/06/chart">
            <c:ext xmlns:c16="http://schemas.microsoft.com/office/drawing/2014/chart" uri="{C3380CC4-5D6E-409C-BE32-E72D297353CC}">
              <c16:uniqueId val="{00000000-EF1E-45F2-B8A4-75B379D2D0BC}"/>
            </c:ext>
          </c:extLst>
        </c:ser>
        <c:dLbls>
          <c:showLegendKey val="0"/>
          <c:showVal val="0"/>
          <c:showCatName val="0"/>
          <c:showSerName val="0"/>
          <c:showPercent val="0"/>
          <c:showBubbleSize val="0"/>
        </c:dLbls>
        <c:gapWidth val="150"/>
        <c:axId val="109977600"/>
        <c:axId val="10997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EF1E-45F2-B8A4-75B379D2D0BC}"/>
            </c:ext>
          </c:extLst>
        </c:ser>
        <c:dLbls>
          <c:showLegendKey val="0"/>
          <c:showVal val="0"/>
          <c:showCatName val="0"/>
          <c:showSerName val="0"/>
          <c:showPercent val="0"/>
          <c:showBubbleSize val="0"/>
        </c:dLbls>
        <c:marker val="1"/>
        <c:smooth val="0"/>
        <c:axId val="109977600"/>
        <c:axId val="109979520"/>
      </c:lineChart>
      <c:dateAx>
        <c:axId val="109977600"/>
        <c:scaling>
          <c:orientation val="minMax"/>
        </c:scaling>
        <c:delete val="1"/>
        <c:axPos val="b"/>
        <c:numFmt formatCode="ge" sourceLinked="1"/>
        <c:majorTickMark val="none"/>
        <c:minorTickMark val="none"/>
        <c:tickLblPos val="none"/>
        <c:crossAx val="109979520"/>
        <c:crosses val="autoZero"/>
        <c:auto val="1"/>
        <c:lblOffset val="100"/>
        <c:baseTimeUnit val="years"/>
      </c:dateAx>
      <c:valAx>
        <c:axId val="10997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7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2.87</c:v>
                </c:pt>
                <c:pt idx="1">
                  <c:v>3.42</c:v>
                </c:pt>
                <c:pt idx="2" formatCode="#,##0.00;&quot;△&quot;#,##0.00">
                  <c:v>0</c:v>
                </c:pt>
                <c:pt idx="3">
                  <c:v>8.44</c:v>
                </c:pt>
                <c:pt idx="4">
                  <c:v>8.44</c:v>
                </c:pt>
              </c:numCache>
            </c:numRef>
          </c:val>
          <c:extLst xmlns:c16r2="http://schemas.microsoft.com/office/drawing/2015/06/chart">
            <c:ext xmlns:c16="http://schemas.microsoft.com/office/drawing/2014/chart" uri="{C3380CC4-5D6E-409C-BE32-E72D297353CC}">
              <c16:uniqueId val="{00000000-9827-4BBF-B35D-1C3FC7BAE182}"/>
            </c:ext>
          </c:extLst>
        </c:ser>
        <c:dLbls>
          <c:showLegendKey val="0"/>
          <c:showVal val="0"/>
          <c:showCatName val="0"/>
          <c:showSerName val="0"/>
          <c:showPercent val="0"/>
          <c:showBubbleSize val="0"/>
        </c:dLbls>
        <c:gapWidth val="150"/>
        <c:axId val="110016384"/>
        <c:axId val="11002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9827-4BBF-B35D-1C3FC7BAE182}"/>
            </c:ext>
          </c:extLst>
        </c:ser>
        <c:dLbls>
          <c:showLegendKey val="0"/>
          <c:showVal val="0"/>
          <c:showCatName val="0"/>
          <c:showSerName val="0"/>
          <c:showPercent val="0"/>
          <c:showBubbleSize val="0"/>
        </c:dLbls>
        <c:marker val="1"/>
        <c:smooth val="0"/>
        <c:axId val="110016384"/>
        <c:axId val="110022656"/>
      </c:lineChart>
      <c:dateAx>
        <c:axId val="110016384"/>
        <c:scaling>
          <c:orientation val="minMax"/>
        </c:scaling>
        <c:delete val="1"/>
        <c:axPos val="b"/>
        <c:numFmt formatCode="ge" sourceLinked="1"/>
        <c:majorTickMark val="none"/>
        <c:minorTickMark val="none"/>
        <c:tickLblPos val="none"/>
        <c:crossAx val="110022656"/>
        <c:crosses val="autoZero"/>
        <c:auto val="1"/>
        <c:lblOffset val="100"/>
        <c:baseTimeUnit val="years"/>
      </c:dateAx>
      <c:valAx>
        <c:axId val="11002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1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982-4E88-9968-865EDDB4B475}"/>
            </c:ext>
          </c:extLst>
        </c:ser>
        <c:dLbls>
          <c:showLegendKey val="0"/>
          <c:showVal val="0"/>
          <c:showCatName val="0"/>
          <c:showSerName val="0"/>
          <c:showPercent val="0"/>
          <c:showBubbleSize val="0"/>
        </c:dLbls>
        <c:gapWidth val="150"/>
        <c:axId val="110054016"/>
        <c:axId val="11006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4982-4E88-9968-865EDDB4B475}"/>
            </c:ext>
          </c:extLst>
        </c:ser>
        <c:dLbls>
          <c:showLegendKey val="0"/>
          <c:showVal val="0"/>
          <c:showCatName val="0"/>
          <c:showSerName val="0"/>
          <c:showPercent val="0"/>
          <c:showBubbleSize val="0"/>
        </c:dLbls>
        <c:marker val="1"/>
        <c:smooth val="0"/>
        <c:axId val="110054016"/>
        <c:axId val="110064384"/>
      </c:lineChart>
      <c:dateAx>
        <c:axId val="110054016"/>
        <c:scaling>
          <c:orientation val="minMax"/>
        </c:scaling>
        <c:delete val="1"/>
        <c:axPos val="b"/>
        <c:numFmt formatCode="ge" sourceLinked="1"/>
        <c:majorTickMark val="none"/>
        <c:minorTickMark val="none"/>
        <c:tickLblPos val="none"/>
        <c:crossAx val="110064384"/>
        <c:crosses val="autoZero"/>
        <c:auto val="1"/>
        <c:lblOffset val="100"/>
        <c:baseTimeUnit val="years"/>
      </c:dateAx>
      <c:valAx>
        <c:axId val="110064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05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783.2</c:v>
                </c:pt>
                <c:pt idx="1">
                  <c:v>604.41999999999996</c:v>
                </c:pt>
                <c:pt idx="2">
                  <c:v>766.45</c:v>
                </c:pt>
                <c:pt idx="3">
                  <c:v>809.12</c:v>
                </c:pt>
                <c:pt idx="4">
                  <c:v>960.32</c:v>
                </c:pt>
              </c:numCache>
            </c:numRef>
          </c:val>
          <c:extLst xmlns:c16r2="http://schemas.microsoft.com/office/drawing/2015/06/chart">
            <c:ext xmlns:c16="http://schemas.microsoft.com/office/drawing/2014/chart" uri="{C3380CC4-5D6E-409C-BE32-E72D297353CC}">
              <c16:uniqueId val="{00000000-275D-4A20-AB7A-1AAF5D9799A1}"/>
            </c:ext>
          </c:extLst>
        </c:ser>
        <c:dLbls>
          <c:showLegendKey val="0"/>
          <c:showVal val="0"/>
          <c:showCatName val="0"/>
          <c:showSerName val="0"/>
          <c:showPercent val="0"/>
          <c:showBubbleSize val="0"/>
        </c:dLbls>
        <c:gapWidth val="150"/>
        <c:axId val="110078976"/>
        <c:axId val="11679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275D-4A20-AB7A-1AAF5D9799A1}"/>
            </c:ext>
          </c:extLst>
        </c:ser>
        <c:dLbls>
          <c:showLegendKey val="0"/>
          <c:showVal val="0"/>
          <c:showCatName val="0"/>
          <c:showSerName val="0"/>
          <c:showPercent val="0"/>
          <c:showBubbleSize val="0"/>
        </c:dLbls>
        <c:marker val="1"/>
        <c:smooth val="0"/>
        <c:axId val="110078976"/>
        <c:axId val="116794496"/>
      </c:lineChart>
      <c:dateAx>
        <c:axId val="110078976"/>
        <c:scaling>
          <c:orientation val="minMax"/>
        </c:scaling>
        <c:delete val="1"/>
        <c:axPos val="b"/>
        <c:numFmt formatCode="ge" sourceLinked="1"/>
        <c:majorTickMark val="none"/>
        <c:minorTickMark val="none"/>
        <c:tickLblPos val="none"/>
        <c:crossAx val="116794496"/>
        <c:crosses val="autoZero"/>
        <c:auto val="1"/>
        <c:lblOffset val="100"/>
        <c:baseTimeUnit val="years"/>
      </c:dateAx>
      <c:valAx>
        <c:axId val="116794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07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161.85</c:v>
                </c:pt>
                <c:pt idx="1">
                  <c:v>183.17</c:v>
                </c:pt>
                <c:pt idx="2">
                  <c:v>168.99</c:v>
                </c:pt>
                <c:pt idx="3">
                  <c:v>159.86000000000001</c:v>
                </c:pt>
                <c:pt idx="4">
                  <c:v>153.6</c:v>
                </c:pt>
              </c:numCache>
            </c:numRef>
          </c:val>
          <c:extLst xmlns:c16r2="http://schemas.microsoft.com/office/drawing/2015/06/chart">
            <c:ext xmlns:c16="http://schemas.microsoft.com/office/drawing/2014/chart" uri="{C3380CC4-5D6E-409C-BE32-E72D297353CC}">
              <c16:uniqueId val="{00000000-D075-4789-9BAC-F8236F76D91F}"/>
            </c:ext>
          </c:extLst>
        </c:ser>
        <c:dLbls>
          <c:showLegendKey val="0"/>
          <c:showVal val="0"/>
          <c:showCatName val="0"/>
          <c:showSerName val="0"/>
          <c:showPercent val="0"/>
          <c:showBubbleSize val="0"/>
        </c:dLbls>
        <c:gapWidth val="150"/>
        <c:axId val="116823936"/>
        <c:axId val="11683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D075-4789-9BAC-F8236F76D91F}"/>
            </c:ext>
          </c:extLst>
        </c:ser>
        <c:dLbls>
          <c:showLegendKey val="0"/>
          <c:showVal val="0"/>
          <c:showCatName val="0"/>
          <c:showSerName val="0"/>
          <c:showPercent val="0"/>
          <c:showBubbleSize val="0"/>
        </c:dLbls>
        <c:marker val="1"/>
        <c:smooth val="0"/>
        <c:axId val="116823936"/>
        <c:axId val="116830208"/>
      </c:lineChart>
      <c:dateAx>
        <c:axId val="116823936"/>
        <c:scaling>
          <c:orientation val="minMax"/>
        </c:scaling>
        <c:delete val="1"/>
        <c:axPos val="b"/>
        <c:numFmt formatCode="ge" sourceLinked="1"/>
        <c:majorTickMark val="none"/>
        <c:minorTickMark val="none"/>
        <c:tickLblPos val="none"/>
        <c:crossAx val="116830208"/>
        <c:crosses val="autoZero"/>
        <c:auto val="1"/>
        <c:lblOffset val="100"/>
        <c:baseTimeUnit val="years"/>
      </c:dateAx>
      <c:valAx>
        <c:axId val="116830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682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122.72</c:v>
                </c:pt>
                <c:pt idx="1">
                  <c:v>126.42</c:v>
                </c:pt>
                <c:pt idx="2">
                  <c:v>110.37</c:v>
                </c:pt>
                <c:pt idx="3">
                  <c:v>125.94</c:v>
                </c:pt>
                <c:pt idx="4">
                  <c:v>112.39</c:v>
                </c:pt>
              </c:numCache>
            </c:numRef>
          </c:val>
          <c:extLst xmlns:c16r2="http://schemas.microsoft.com/office/drawing/2015/06/chart">
            <c:ext xmlns:c16="http://schemas.microsoft.com/office/drawing/2014/chart" uri="{C3380CC4-5D6E-409C-BE32-E72D297353CC}">
              <c16:uniqueId val="{00000000-CDA2-4E5D-B581-E11F221A8D47}"/>
            </c:ext>
          </c:extLst>
        </c:ser>
        <c:dLbls>
          <c:showLegendKey val="0"/>
          <c:showVal val="0"/>
          <c:showCatName val="0"/>
          <c:showSerName val="0"/>
          <c:showPercent val="0"/>
          <c:showBubbleSize val="0"/>
        </c:dLbls>
        <c:gapWidth val="150"/>
        <c:axId val="117917952"/>
        <c:axId val="11792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CDA2-4E5D-B581-E11F221A8D47}"/>
            </c:ext>
          </c:extLst>
        </c:ser>
        <c:dLbls>
          <c:showLegendKey val="0"/>
          <c:showVal val="0"/>
          <c:showCatName val="0"/>
          <c:showSerName val="0"/>
          <c:showPercent val="0"/>
          <c:showBubbleSize val="0"/>
        </c:dLbls>
        <c:marker val="1"/>
        <c:smooth val="0"/>
        <c:axId val="117917952"/>
        <c:axId val="117924224"/>
      </c:lineChart>
      <c:dateAx>
        <c:axId val="117917952"/>
        <c:scaling>
          <c:orientation val="minMax"/>
        </c:scaling>
        <c:delete val="1"/>
        <c:axPos val="b"/>
        <c:numFmt formatCode="ge" sourceLinked="1"/>
        <c:majorTickMark val="none"/>
        <c:minorTickMark val="none"/>
        <c:tickLblPos val="none"/>
        <c:crossAx val="117924224"/>
        <c:crosses val="autoZero"/>
        <c:auto val="1"/>
        <c:lblOffset val="100"/>
        <c:baseTimeUnit val="years"/>
      </c:dateAx>
      <c:valAx>
        <c:axId val="11792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91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167.31</c:v>
                </c:pt>
                <c:pt idx="1">
                  <c:v>162.75</c:v>
                </c:pt>
                <c:pt idx="2">
                  <c:v>186.96</c:v>
                </c:pt>
                <c:pt idx="3">
                  <c:v>163.84</c:v>
                </c:pt>
                <c:pt idx="4">
                  <c:v>183.73</c:v>
                </c:pt>
              </c:numCache>
            </c:numRef>
          </c:val>
          <c:extLst xmlns:c16r2="http://schemas.microsoft.com/office/drawing/2015/06/chart">
            <c:ext xmlns:c16="http://schemas.microsoft.com/office/drawing/2014/chart" uri="{C3380CC4-5D6E-409C-BE32-E72D297353CC}">
              <c16:uniqueId val="{00000000-0C50-42A3-8057-EB8DAD5EF700}"/>
            </c:ext>
          </c:extLst>
        </c:ser>
        <c:dLbls>
          <c:showLegendKey val="0"/>
          <c:showVal val="0"/>
          <c:showCatName val="0"/>
          <c:showSerName val="0"/>
          <c:showPercent val="0"/>
          <c:showBubbleSize val="0"/>
        </c:dLbls>
        <c:gapWidth val="150"/>
        <c:axId val="117954816"/>
        <c:axId val="11796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0C50-42A3-8057-EB8DAD5EF700}"/>
            </c:ext>
          </c:extLst>
        </c:ser>
        <c:dLbls>
          <c:showLegendKey val="0"/>
          <c:showVal val="0"/>
          <c:showCatName val="0"/>
          <c:showSerName val="0"/>
          <c:showPercent val="0"/>
          <c:showBubbleSize val="0"/>
        </c:dLbls>
        <c:marker val="1"/>
        <c:smooth val="0"/>
        <c:axId val="117954816"/>
        <c:axId val="117969280"/>
      </c:lineChart>
      <c:dateAx>
        <c:axId val="117954816"/>
        <c:scaling>
          <c:orientation val="minMax"/>
        </c:scaling>
        <c:delete val="1"/>
        <c:axPos val="b"/>
        <c:numFmt formatCode="ge" sourceLinked="1"/>
        <c:majorTickMark val="none"/>
        <c:minorTickMark val="none"/>
        <c:tickLblPos val="none"/>
        <c:crossAx val="117969280"/>
        <c:crosses val="autoZero"/>
        <c:auto val="1"/>
        <c:lblOffset val="100"/>
        <c:baseTimeUnit val="years"/>
      </c:dateAx>
      <c:valAx>
        <c:axId val="11796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95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山形県　東根市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47858</v>
      </c>
      <c r="AM8" s="70"/>
      <c r="AN8" s="70"/>
      <c r="AO8" s="70"/>
      <c r="AP8" s="70"/>
      <c r="AQ8" s="70"/>
      <c r="AR8" s="70"/>
      <c r="AS8" s="70"/>
      <c r="AT8" s="66">
        <f>データ!$S$6</f>
        <v>206.94</v>
      </c>
      <c r="AU8" s="67"/>
      <c r="AV8" s="67"/>
      <c r="AW8" s="67"/>
      <c r="AX8" s="67"/>
      <c r="AY8" s="67"/>
      <c r="AZ8" s="67"/>
      <c r="BA8" s="67"/>
      <c r="BB8" s="69">
        <f>データ!$T$6</f>
        <v>231.27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84.39</v>
      </c>
      <c r="J10" s="67"/>
      <c r="K10" s="67"/>
      <c r="L10" s="67"/>
      <c r="M10" s="67"/>
      <c r="N10" s="67"/>
      <c r="O10" s="68"/>
      <c r="P10" s="69">
        <f>データ!$P$6</f>
        <v>100.22</v>
      </c>
      <c r="Q10" s="69"/>
      <c r="R10" s="69"/>
      <c r="S10" s="69"/>
      <c r="T10" s="69"/>
      <c r="U10" s="69"/>
      <c r="V10" s="69"/>
      <c r="W10" s="70">
        <f>データ!$Q$6</f>
        <v>3780</v>
      </c>
      <c r="X10" s="70"/>
      <c r="Y10" s="70"/>
      <c r="Z10" s="70"/>
      <c r="AA10" s="70"/>
      <c r="AB10" s="70"/>
      <c r="AC10" s="70"/>
      <c r="AD10" s="2"/>
      <c r="AE10" s="2"/>
      <c r="AF10" s="2"/>
      <c r="AG10" s="2"/>
      <c r="AH10" s="4"/>
      <c r="AI10" s="4"/>
      <c r="AJ10" s="4"/>
      <c r="AK10" s="4"/>
      <c r="AL10" s="70">
        <f>データ!$U$6</f>
        <v>47636</v>
      </c>
      <c r="AM10" s="70"/>
      <c r="AN10" s="70"/>
      <c r="AO10" s="70"/>
      <c r="AP10" s="70"/>
      <c r="AQ10" s="70"/>
      <c r="AR10" s="70"/>
      <c r="AS10" s="70"/>
      <c r="AT10" s="66">
        <f>データ!$V$6</f>
        <v>55</v>
      </c>
      <c r="AU10" s="67"/>
      <c r="AV10" s="67"/>
      <c r="AW10" s="67"/>
      <c r="AX10" s="67"/>
      <c r="AY10" s="67"/>
      <c r="AZ10" s="67"/>
      <c r="BA10" s="67"/>
      <c r="BB10" s="69">
        <f>データ!$W$6</f>
        <v>866.11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d1tchZ6bGGf0RVUEXAczGSCot9S/Za7clB6rpgZ7AARWjmmaA7DXiaqKhLC+7KdpxPIuLSw+k01X8YGqR+wCiA==" saltValue="0EYT2VDx/5ExM9N8zsB7h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62111</v>
      </c>
      <c r="D6" s="33">
        <f t="shared" si="3"/>
        <v>46</v>
      </c>
      <c r="E6" s="33">
        <f t="shared" si="3"/>
        <v>1</v>
      </c>
      <c r="F6" s="33">
        <f t="shared" si="3"/>
        <v>0</v>
      </c>
      <c r="G6" s="33">
        <f t="shared" si="3"/>
        <v>1</v>
      </c>
      <c r="H6" s="33" t="str">
        <f t="shared" si="3"/>
        <v>山形県　東根市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84.39</v>
      </c>
      <c r="P6" s="34">
        <f t="shared" si="3"/>
        <v>100.22</v>
      </c>
      <c r="Q6" s="34">
        <f t="shared" si="3"/>
        <v>3780</v>
      </c>
      <c r="R6" s="34">
        <f t="shared" si="3"/>
        <v>47858</v>
      </c>
      <c r="S6" s="34">
        <f t="shared" si="3"/>
        <v>206.94</v>
      </c>
      <c r="T6" s="34">
        <f t="shared" si="3"/>
        <v>231.27</v>
      </c>
      <c r="U6" s="34">
        <f t="shared" si="3"/>
        <v>47636</v>
      </c>
      <c r="V6" s="34">
        <f t="shared" si="3"/>
        <v>55</v>
      </c>
      <c r="W6" s="34">
        <f t="shared" si="3"/>
        <v>866.11</v>
      </c>
      <c r="X6" s="35">
        <f>IF(X7="",NA(),X7)</f>
        <v>129.82</v>
      </c>
      <c r="Y6" s="35">
        <f t="shared" ref="Y6:AG6" si="4">IF(Y7="",NA(),Y7)</f>
        <v>129.93</v>
      </c>
      <c r="Z6" s="35">
        <f t="shared" si="4"/>
        <v>116.09</v>
      </c>
      <c r="AA6" s="35">
        <f t="shared" si="4"/>
        <v>129.87</v>
      </c>
      <c r="AB6" s="35">
        <f t="shared" si="4"/>
        <v>116.38</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783.2</v>
      </c>
      <c r="AU6" s="35">
        <f t="shared" ref="AU6:BC6" si="6">IF(AU7="",NA(),AU7)</f>
        <v>604.41999999999996</v>
      </c>
      <c r="AV6" s="35">
        <f t="shared" si="6"/>
        <v>766.45</v>
      </c>
      <c r="AW6" s="35">
        <f t="shared" si="6"/>
        <v>809.12</v>
      </c>
      <c r="AX6" s="35">
        <f t="shared" si="6"/>
        <v>960.32</v>
      </c>
      <c r="AY6" s="35">
        <f t="shared" si="6"/>
        <v>909.68</v>
      </c>
      <c r="AZ6" s="35">
        <f t="shared" si="6"/>
        <v>382.09</v>
      </c>
      <c r="BA6" s="35">
        <f t="shared" si="6"/>
        <v>371.31</v>
      </c>
      <c r="BB6" s="35">
        <f t="shared" si="6"/>
        <v>377.63</v>
      </c>
      <c r="BC6" s="35">
        <f t="shared" si="6"/>
        <v>357.34</v>
      </c>
      <c r="BD6" s="34" t="str">
        <f>IF(BD7="","",IF(BD7="-","【-】","【"&amp;SUBSTITUTE(TEXT(BD7,"#,##0.00"),"-","△")&amp;"】"))</f>
        <v>【264.34】</v>
      </c>
      <c r="BE6" s="35">
        <f>IF(BE7="",NA(),BE7)</f>
        <v>161.85</v>
      </c>
      <c r="BF6" s="35">
        <f t="shared" ref="BF6:BN6" si="7">IF(BF7="",NA(),BF7)</f>
        <v>183.17</v>
      </c>
      <c r="BG6" s="35">
        <f t="shared" si="7"/>
        <v>168.99</v>
      </c>
      <c r="BH6" s="35">
        <f t="shared" si="7"/>
        <v>159.86000000000001</v>
      </c>
      <c r="BI6" s="35">
        <f t="shared" si="7"/>
        <v>153.6</v>
      </c>
      <c r="BJ6" s="35">
        <f t="shared" si="7"/>
        <v>382.65</v>
      </c>
      <c r="BK6" s="35">
        <f t="shared" si="7"/>
        <v>385.06</v>
      </c>
      <c r="BL6" s="35">
        <f t="shared" si="7"/>
        <v>373.09</v>
      </c>
      <c r="BM6" s="35">
        <f t="shared" si="7"/>
        <v>364.71</v>
      </c>
      <c r="BN6" s="35">
        <f t="shared" si="7"/>
        <v>373.69</v>
      </c>
      <c r="BO6" s="34" t="str">
        <f>IF(BO7="","",IF(BO7="-","【-】","【"&amp;SUBSTITUTE(TEXT(BO7,"#,##0.00"),"-","△")&amp;"】"))</f>
        <v>【274.27】</v>
      </c>
      <c r="BP6" s="35">
        <f>IF(BP7="",NA(),BP7)</f>
        <v>122.72</v>
      </c>
      <c r="BQ6" s="35">
        <f t="shared" ref="BQ6:BY6" si="8">IF(BQ7="",NA(),BQ7)</f>
        <v>126.42</v>
      </c>
      <c r="BR6" s="35">
        <f t="shared" si="8"/>
        <v>110.37</v>
      </c>
      <c r="BS6" s="35">
        <f t="shared" si="8"/>
        <v>125.94</v>
      </c>
      <c r="BT6" s="35">
        <f t="shared" si="8"/>
        <v>112.39</v>
      </c>
      <c r="BU6" s="35">
        <f t="shared" si="8"/>
        <v>96.1</v>
      </c>
      <c r="BV6" s="35">
        <f t="shared" si="8"/>
        <v>99.07</v>
      </c>
      <c r="BW6" s="35">
        <f t="shared" si="8"/>
        <v>99.99</v>
      </c>
      <c r="BX6" s="35">
        <f t="shared" si="8"/>
        <v>100.65</v>
      </c>
      <c r="BY6" s="35">
        <f t="shared" si="8"/>
        <v>99.87</v>
      </c>
      <c r="BZ6" s="34" t="str">
        <f>IF(BZ7="","",IF(BZ7="-","【-】","【"&amp;SUBSTITUTE(TEXT(BZ7,"#,##0.00"),"-","△")&amp;"】"))</f>
        <v>【104.36】</v>
      </c>
      <c r="CA6" s="35">
        <f>IF(CA7="",NA(),CA7)</f>
        <v>167.31</v>
      </c>
      <c r="CB6" s="35">
        <f t="shared" ref="CB6:CJ6" si="9">IF(CB7="",NA(),CB7)</f>
        <v>162.75</v>
      </c>
      <c r="CC6" s="35">
        <f t="shared" si="9"/>
        <v>186.96</v>
      </c>
      <c r="CD6" s="35">
        <f t="shared" si="9"/>
        <v>163.84</v>
      </c>
      <c r="CE6" s="35">
        <f t="shared" si="9"/>
        <v>183.73</v>
      </c>
      <c r="CF6" s="35">
        <f t="shared" si="9"/>
        <v>178.39</v>
      </c>
      <c r="CG6" s="35">
        <f t="shared" si="9"/>
        <v>173.03</v>
      </c>
      <c r="CH6" s="35">
        <f t="shared" si="9"/>
        <v>171.15</v>
      </c>
      <c r="CI6" s="35">
        <f t="shared" si="9"/>
        <v>170.19</v>
      </c>
      <c r="CJ6" s="35">
        <f t="shared" si="9"/>
        <v>171.81</v>
      </c>
      <c r="CK6" s="34" t="str">
        <f>IF(CK7="","",IF(CK7="-","【-】","【"&amp;SUBSTITUTE(TEXT(CK7,"#,##0.00"),"-","△")&amp;"】"))</f>
        <v>【165.71】</v>
      </c>
      <c r="CL6" s="35">
        <f>IF(CL7="",NA(),CL7)</f>
        <v>69.53</v>
      </c>
      <c r="CM6" s="35">
        <f t="shared" ref="CM6:CU6" si="10">IF(CM7="",NA(),CM7)</f>
        <v>68.55</v>
      </c>
      <c r="CN6" s="35">
        <f t="shared" si="10"/>
        <v>70.42</v>
      </c>
      <c r="CO6" s="35">
        <f t="shared" si="10"/>
        <v>71.17</v>
      </c>
      <c r="CP6" s="35">
        <f t="shared" si="10"/>
        <v>70.45</v>
      </c>
      <c r="CQ6" s="35">
        <f t="shared" si="10"/>
        <v>59.23</v>
      </c>
      <c r="CR6" s="35">
        <f t="shared" si="10"/>
        <v>58.58</v>
      </c>
      <c r="CS6" s="35">
        <f t="shared" si="10"/>
        <v>58.53</v>
      </c>
      <c r="CT6" s="35">
        <f t="shared" si="10"/>
        <v>59.01</v>
      </c>
      <c r="CU6" s="35">
        <f t="shared" si="10"/>
        <v>60.03</v>
      </c>
      <c r="CV6" s="34" t="str">
        <f>IF(CV7="","",IF(CV7="-","【-】","【"&amp;SUBSTITUTE(TEXT(CV7,"#,##0.00"),"-","△")&amp;"】"))</f>
        <v>【60.41】</v>
      </c>
      <c r="CW6" s="35">
        <f>IF(CW7="",NA(),CW7)</f>
        <v>87.7</v>
      </c>
      <c r="CX6" s="35">
        <f t="shared" ref="CX6:DF6" si="11">IF(CX7="",NA(),CX7)</f>
        <v>87.07</v>
      </c>
      <c r="CY6" s="35">
        <f t="shared" si="11"/>
        <v>87.58</v>
      </c>
      <c r="CZ6" s="35">
        <f t="shared" si="11"/>
        <v>87.6</v>
      </c>
      <c r="DA6" s="35">
        <f t="shared" si="11"/>
        <v>87.6</v>
      </c>
      <c r="DB6" s="35">
        <f t="shared" si="11"/>
        <v>85.53</v>
      </c>
      <c r="DC6" s="35">
        <f t="shared" si="11"/>
        <v>85.23</v>
      </c>
      <c r="DD6" s="35">
        <f t="shared" si="11"/>
        <v>85.26</v>
      </c>
      <c r="DE6" s="35">
        <f t="shared" si="11"/>
        <v>85.37</v>
      </c>
      <c r="DF6" s="35">
        <f t="shared" si="11"/>
        <v>84.81</v>
      </c>
      <c r="DG6" s="34" t="str">
        <f>IF(DG7="","",IF(DG7="-","【-】","【"&amp;SUBSTITUTE(TEXT(DG7,"#,##0.00"),"-","△")&amp;"】"))</f>
        <v>【89.93】</v>
      </c>
      <c r="DH6" s="35">
        <f>IF(DH7="",NA(),DH7)</f>
        <v>40.729999999999997</v>
      </c>
      <c r="DI6" s="35">
        <f t="shared" ref="DI6:DQ6" si="12">IF(DI7="",NA(),DI7)</f>
        <v>39.700000000000003</v>
      </c>
      <c r="DJ6" s="35">
        <f t="shared" si="12"/>
        <v>41.03</v>
      </c>
      <c r="DK6" s="35">
        <f t="shared" si="12"/>
        <v>42.31</v>
      </c>
      <c r="DL6" s="35">
        <f t="shared" si="12"/>
        <v>43.9</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2.87</v>
      </c>
      <c r="DT6" s="35">
        <f t="shared" ref="DT6:EB6" si="13">IF(DT7="",NA(),DT7)</f>
        <v>3.42</v>
      </c>
      <c r="DU6" s="34">
        <f t="shared" si="13"/>
        <v>0</v>
      </c>
      <c r="DV6" s="35">
        <f t="shared" si="13"/>
        <v>8.44</v>
      </c>
      <c r="DW6" s="35">
        <f t="shared" si="13"/>
        <v>8.44</v>
      </c>
      <c r="DX6" s="35">
        <f t="shared" si="13"/>
        <v>8.39</v>
      </c>
      <c r="DY6" s="35">
        <f t="shared" si="13"/>
        <v>10.09</v>
      </c>
      <c r="DZ6" s="35">
        <f t="shared" si="13"/>
        <v>10.54</v>
      </c>
      <c r="EA6" s="35">
        <f t="shared" si="13"/>
        <v>12.03</v>
      </c>
      <c r="EB6" s="35">
        <f t="shared" si="13"/>
        <v>12.19</v>
      </c>
      <c r="EC6" s="34" t="str">
        <f>IF(EC7="","",IF(EC7="-","【-】","【"&amp;SUBSTITUTE(TEXT(EC7,"#,##0.00"),"-","△")&amp;"】"))</f>
        <v>【15.89】</v>
      </c>
      <c r="ED6" s="34">
        <f>IF(ED7="",NA(),ED7)</f>
        <v>0</v>
      </c>
      <c r="EE6" s="35">
        <f t="shared" ref="EE6:EM6" si="14">IF(EE7="",NA(),EE7)</f>
        <v>0.03</v>
      </c>
      <c r="EF6" s="34">
        <f t="shared" si="14"/>
        <v>0</v>
      </c>
      <c r="EG6" s="35">
        <f t="shared" si="14"/>
        <v>2.4</v>
      </c>
      <c r="EH6" s="35">
        <f t="shared" si="14"/>
        <v>0.47</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62111</v>
      </c>
      <c r="D7" s="37">
        <v>46</v>
      </c>
      <c r="E7" s="37">
        <v>1</v>
      </c>
      <c r="F7" s="37">
        <v>0</v>
      </c>
      <c r="G7" s="37">
        <v>1</v>
      </c>
      <c r="H7" s="37" t="s">
        <v>105</v>
      </c>
      <c r="I7" s="37" t="s">
        <v>106</v>
      </c>
      <c r="J7" s="37" t="s">
        <v>107</v>
      </c>
      <c r="K7" s="37" t="s">
        <v>108</v>
      </c>
      <c r="L7" s="37" t="s">
        <v>109</v>
      </c>
      <c r="M7" s="37" t="s">
        <v>110</v>
      </c>
      <c r="N7" s="38" t="s">
        <v>111</v>
      </c>
      <c r="O7" s="38">
        <v>84.39</v>
      </c>
      <c r="P7" s="38">
        <v>100.22</v>
      </c>
      <c r="Q7" s="38">
        <v>3780</v>
      </c>
      <c r="R7" s="38">
        <v>47858</v>
      </c>
      <c r="S7" s="38">
        <v>206.94</v>
      </c>
      <c r="T7" s="38">
        <v>231.27</v>
      </c>
      <c r="U7" s="38">
        <v>47636</v>
      </c>
      <c r="V7" s="38">
        <v>55</v>
      </c>
      <c r="W7" s="38">
        <v>866.11</v>
      </c>
      <c r="X7" s="38">
        <v>129.82</v>
      </c>
      <c r="Y7" s="38">
        <v>129.93</v>
      </c>
      <c r="Z7" s="38">
        <v>116.09</v>
      </c>
      <c r="AA7" s="38">
        <v>129.87</v>
      </c>
      <c r="AB7" s="38">
        <v>116.38</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783.2</v>
      </c>
      <c r="AU7" s="38">
        <v>604.41999999999996</v>
      </c>
      <c r="AV7" s="38">
        <v>766.45</v>
      </c>
      <c r="AW7" s="38">
        <v>809.12</v>
      </c>
      <c r="AX7" s="38">
        <v>960.32</v>
      </c>
      <c r="AY7" s="38">
        <v>909.68</v>
      </c>
      <c r="AZ7" s="38">
        <v>382.09</v>
      </c>
      <c r="BA7" s="38">
        <v>371.31</v>
      </c>
      <c r="BB7" s="38">
        <v>377.63</v>
      </c>
      <c r="BC7" s="38">
        <v>357.34</v>
      </c>
      <c r="BD7" s="38">
        <v>264.33999999999997</v>
      </c>
      <c r="BE7" s="38">
        <v>161.85</v>
      </c>
      <c r="BF7" s="38">
        <v>183.17</v>
      </c>
      <c r="BG7" s="38">
        <v>168.99</v>
      </c>
      <c r="BH7" s="38">
        <v>159.86000000000001</v>
      </c>
      <c r="BI7" s="38">
        <v>153.6</v>
      </c>
      <c r="BJ7" s="38">
        <v>382.65</v>
      </c>
      <c r="BK7" s="38">
        <v>385.06</v>
      </c>
      <c r="BL7" s="38">
        <v>373.09</v>
      </c>
      <c r="BM7" s="38">
        <v>364.71</v>
      </c>
      <c r="BN7" s="38">
        <v>373.69</v>
      </c>
      <c r="BO7" s="38">
        <v>274.27</v>
      </c>
      <c r="BP7" s="38">
        <v>122.72</v>
      </c>
      <c r="BQ7" s="38">
        <v>126.42</v>
      </c>
      <c r="BR7" s="38">
        <v>110.37</v>
      </c>
      <c r="BS7" s="38">
        <v>125.94</v>
      </c>
      <c r="BT7" s="38">
        <v>112.39</v>
      </c>
      <c r="BU7" s="38">
        <v>96.1</v>
      </c>
      <c r="BV7" s="38">
        <v>99.07</v>
      </c>
      <c r="BW7" s="38">
        <v>99.99</v>
      </c>
      <c r="BX7" s="38">
        <v>100.65</v>
      </c>
      <c r="BY7" s="38">
        <v>99.87</v>
      </c>
      <c r="BZ7" s="38">
        <v>104.36</v>
      </c>
      <c r="CA7" s="38">
        <v>167.31</v>
      </c>
      <c r="CB7" s="38">
        <v>162.75</v>
      </c>
      <c r="CC7" s="38">
        <v>186.96</v>
      </c>
      <c r="CD7" s="38">
        <v>163.84</v>
      </c>
      <c r="CE7" s="38">
        <v>183.73</v>
      </c>
      <c r="CF7" s="38">
        <v>178.39</v>
      </c>
      <c r="CG7" s="38">
        <v>173.03</v>
      </c>
      <c r="CH7" s="38">
        <v>171.15</v>
      </c>
      <c r="CI7" s="38">
        <v>170.19</v>
      </c>
      <c r="CJ7" s="38">
        <v>171.81</v>
      </c>
      <c r="CK7" s="38">
        <v>165.71</v>
      </c>
      <c r="CL7" s="38">
        <v>69.53</v>
      </c>
      <c r="CM7" s="38">
        <v>68.55</v>
      </c>
      <c r="CN7" s="38">
        <v>70.42</v>
      </c>
      <c r="CO7" s="38">
        <v>71.17</v>
      </c>
      <c r="CP7" s="38">
        <v>70.45</v>
      </c>
      <c r="CQ7" s="38">
        <v>59.23</v>
      </c>
      <c r="CR7" s="38">
        <v>58.58</v>
      </c>
      <c r="CS7" s="38">
        <v>58.53</v>
      </c>
      <c r="CT7" s="38">
        <v>59.01</v>
      </c>
      <c r="CU7" s="38">
        <v>60.03</v>
      </c>
      <c r="CV7" s="38">
        <v>60.41</v>
      </c>
      <c r="CW7" s="38">
        <v>87.7</v>
      </c>
      <c r="CX7" s="38">
        <v>87.07</v>
      </c>
      <c r="CY7" s="38">
        <v>87.58</v>
      </c>
      <c r="CZ7" s="38">
        <v>87.6</v>
      </c>
      <c r="DA7" s="38">
        <v>87.6</v>
      </c>
      <c r="DB7" s="38">
        <v>85.53</v>
      </c>
      <c r="DC7" s="38">
        <v>85.23</v>
      </c>
      <c r="DD7" s="38">
        <v>85.26</v>
      </c>
      <c r="DE7" s="38">
        <v>85.37</v>
      </c>
      <c r="DF7" s="38">
        <v>84.81</v>
      </c>
      <c r="DG7" s="38">
        <v>89.93</v>
      </c>
      <c r="DH7" s="38">
        <v>40.729999999999997</v>
      </c>
      <c r="DI7" s="38">
        <v>39.700000000000003</v>
      </c>
      <c r="DJ7" s="38">
        <v>41.03</v>
      </c>
      <c r="DK7" s="38">
        <v>42.31</v>
      </c>
      <c r="DL7" s="38">
        <v>43.9</v>
      </c>
      <c r="DM7" s="38">
        <v>37.340000000000003</v>
      </c>
      <c r="DN7" s="38">
        <v>44.31</v>
      </c>
      <c r="DO7" s="38">
        <v>45.75</v>
      </c>
      <c r="DP7" s="38">
        <v>46.9</v>
      </c>
      <c r="DQ7" s="38">
        <v>47.28</v>
      </c>
      <c r="DR7" s="38">
        <v>48.12</v>
      </c>
      <c r="DS7" s="38">
        <v>2.87</v>
      </c>
      <c r="DT7" s="38">
        <v>3.42</v>
      </c>
      <c r="DU7" s="38">
        <v>0</v>
      </c>
      <c r="DV7" s="38">
        <v>8.44</v>
      </c>
      <c r="DW7" s="38">
        <v>8.44</v>
      </c>
      <c r="DX7" s="38">
        <v>8.39</v>
      </c>
      <c r="DY7" s="38">
        <v>10.09</v>
      </c>
      <c r="DZ7" s="38">
        <v>10.54</v>
      </c>
      <c r="EA7" s="38">
        <v>12.03</v>
      </c>
      <c r="EB7" s="38">
        <v>12.19</v>
      </c>
      <c r="EC7" s="38">
        <v>15.89</v>
      </c>
      <c r="ED7" s="38">
        <v>0</v>
      </c>
      <c r="EE7" s="38">
        <v>0.03</v>
      </c>
      <c r="EF7" s="38">
        <v>0</v>
      </c>
      <c r="EG7" s="38">
        <v>2.4</v>
      </c>
      <c r="EH7" s="38">
        <v>0.47</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root</cp:lastModifiedBy>
  <cp:lastPrinted>2019-01-31T06:47:32Z</cp:lastPrinted>
  <dcterms:created xsi:type="dcterms:W3CDTF">2018-12-03T08:26:55Z</dcterms:created>
  <dcterms:modified xsi:type="dcterms:W3CDTF">2019-01-31T07:23:10Z</dcterms:modified>
</cp:coreProperties>
</file>