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0477\Desktop\20190131Fw：【市町村課】経営比較分析\【経営比較分析表】2017_062120_47_010\【経営比較分析表】2017_062120_47_010\"/>
    </mc:Choice>
  </mc:AlternateContent>
  <xr:revisionPtr revIDLastSave="0" documentId="13_ncr:1_{CDFF4697-F93D-4A46-AD2C-84031AA30CE8}" xr6:coauthVersionLast="37" xr6:coauthVersionMax="37" xr10:uidLastSave="{00000000-0000-0000-0000-000000000000}"/>
  <workbookProtection workbookAlgorithmName="SHA-512" workbookHashValue="CitBXCEfpPJG5HYHkk9Z+wayX8dpdfE9jpwPqc0lorooK5walqh4BC4KB4sTnffMeV7gjWnjBK+7W3EdYxeT8w==" workbookSaltValue="NDmRSkSpHC53ciAZS3q4R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<sst xmlns="http://schemas.openxmlformats.org/spreadsheetml/2006/main" count="237" uniqueCount="124">
  <si>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</si>
  <si>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</si>
  <si>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</si>
  <si>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</si>
  <si>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</si>
  <si>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</si>
  <si>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</si>
  <si>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</si>
  <si>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</si>
  <si>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</si>
  <si>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</si>
  <si>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</si>
  <si>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</si>
  <si>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</si>
  <si>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</si>
  <si>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</si>
  <si>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</si>
  <si>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</si>
  <si>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</si>
  <si>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</si>
  <si>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</si>
  <si>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</si>
  <si>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</si>
  <si>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</si>
  <si>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</si>
  <si>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</si>
  <si>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</si>
  <si>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</si>
  <si>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</si>
  <si>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</si>
  <si>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</si>
  <si>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</si>
  <si>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</si>
  <si>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</si>
  <si>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</si>
  <si>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</si>
  <si>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</si>
  <si>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</si>
  <si>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</si>
  <si>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</si>
  <si>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</si>
  <si>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</si>
  <si>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</si>
  <si>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</si>
  <si>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</si>
  <si>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</si>
  <si>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</si>
  <si>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</si>
  <si>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</si>
  <si>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</si>
  <si>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</si>
  <si>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</si>
  <si>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</si>
  <si>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</si>
  <si>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</si>
  <si>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</si>
  <si>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</si>
  <si>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</si>
  <si>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</si>
  <si>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</si>
  <si>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</si>
  <si>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</si>
  <si>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</si>
  <si>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</si>
  <si>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</si>
  <si>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</si>
  <si>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</si>
  <si>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</si>
  <si>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</si>
  <si>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</si>
  <si>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</si>
  <si>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</si>
  <si>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</si>
  <si>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</si>
  <si>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</si>
  <si>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</si>
  <si>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</si>
  <si>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</si>
  <si>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</si>
  <si>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</si>
  <si>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</si>
  <si>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</si>
  <si>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</si>
  <si>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</si>
  <si>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</si>
  <si>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</si>
  <si>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</si>
  <si>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</si>
  <si>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</si>
  <si>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</si>
  <si>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</si>
  <si>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</si>
  <si>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</si>
  <si>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</si>
  <si>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</si>
  <si>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</si>
  <si>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</si>
  <si>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</si>
  <si>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</si>
  <si>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</si>
  <si>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</si>
  <si>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</si>
  <si>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</si>
  <si>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</si>
  <si>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</si>
  <si>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</si>
  <si>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</si>
  <si>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</si>
  <si>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</si>
  <si>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</si>
  <si>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</si>
  <si>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</si>
  <si>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</si>
  <si>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</si>
  <si>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</si>
  <si>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</si>
  <si>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</si>
  <si>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</si>
  <si>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</si>
  <si>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</si>
  <si>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</si>
  <si>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区域は、市総面積の２/３を占め広範囲に跨っている。当該区域は給水人口の減少により使用料収入が減少傾向にあること、集落が点在し配水管等の管路延長が長いことから、建設改良費及び維持管理費が割高になっている。
　また、施設や管路の老朽化による施設修繕費や漏水等修繕費の増加により厳しい経営環境にあることから、一般会計からの繰入金による補填を受けている状況である。</t>
    <rPh sb="1" eb="3">
      <t>ホンシ</t>
    </rPh>
    <rPh sb="4" eb="6">
      <t>カンイ</t>
    </rPh>
    <rPh sb="6" eb="8">
      <t>スイドウ</t>
    </rPh>
    <rPh sb="8" eb="10">
      <t>クイキ</t>
    </rPh>
    <rPh sb="12" eb="13">
      <t>シ</t>
    </rPh>
    <rPh sb="13" eb="16">
      <t>ソウメンセキ</t>
    </rPh>
    <rPh sb="21" eb="22">
      <t>シ</t>
    </rPh>
    <rPh sb="23" eb="26">
      <t>コウハンイ</t>
    </rPh>
    <rPh sb="27" eb="28">
      <t>マタガ</t>
    </rPh>
    <rPh sb="33" eb="35">
      <t>トウガイ</t>
    </rPh>
    <rPh sb="35" eb="37">
      <t>クイキ</t>
    </rPh>
    <rPh sb="38" eb="40">
      <t>キュウスイ</t>
    </rPh>
    <rPh sb="40" eb="42">
      <t>ジンコウ</t>
    </rPh>
    <rPh sb="43" eb="45">
      <t>ゲンショウ</t>
    </rPh>
    <rPh sb="48" eb="50">
      <t>シヨウ</t>
    </rPh>
    <rPh sb="50" eb="51">
      <t>リョウ</t>
    </rPh>
    <rPh sb="51" eb="53">
      <t>シュウニュウ</t>
    </rPh>
    <rPh sb="54" eb="56">
      <t>ゲンショウ</t>
    </rPh>
    <rPh sb="56" eb="58">
      <t>ケイコウ</t>
    </rPh>
    <rPh sb="64" eb="66">
      <t>シュウラク</t>
    </rPh>
    <rPh sb="67" eb="69">
      <t>テンザイ</t>
    </rPh>
    <rPh sb="70" eb="73">
      <t>ハイスイカン</t>
    </rPh>
    <rPh sb="73" eb="74">
      <t>トウ</t>
    </rPh>
    <rPh sb="75" eb="77">
      <t>カンロ</t>
    </rPh>
    <rPh sb="77" eb="79">
      <t>エンチョウ</t>
    </rPh>
    <rPh sb="80" eb="81">
      <t>ナガ</t>
    </rPh>
    <rPh sb="87" eb="89">
      <t>ケンセツ</t>
    </rPh>
    <rPh sb="89" eb="91">
      <t>カイリョウ</t>
    </rPh>
    <rPh sb="91" eb="92">
      <t>ヒ</t>
    </rPh>
    <rPh sb="92" eb="93">
      <t>オヨ</t>
    </rPh>
    <rPh sb="94" eb="96">
      <t>イジ</t>
    </rPh>
    <rPh sb="96" eb="98">
      <t>カンリ</t>
    </rPh>
    <rPh sb="98" eb="99">
      <t>ヒ</t>
    </rPh>
    <rPh sb="100" eb="102">
      <t>ワリダカ</t>
    </rPh>
    <rPh sb="114" eb="116">
      <t>シセツ</t>
    </rPh>
    <rPh sb="117" eb="119">
      <t>カンロ</t>
    </rPh>
    <rPh sb="120" eb="123">
      <t>ロウキュウカ</t>
    </rPh>
    <rPh sb="126" eb="128">
      <t>シセツ</t>
    </rPh>
    <rPh sb="128" eb="131">
      <t>シュウゼンヒ</t>
    </rPh>
    <rPh sb="132" eb="134">
      <t>ロウスイ</t>
    </rPh>
    <rPh sb="134" eb="135">
      <t>トウ</t>
    </rPh>
    <rPh sb="135" eb="138">
      <t>シュウゼンヒ</t>
    </rPh>
    <rPh sb="139" eb="141">
      <t>ゾウカ</t>
    </rPh>
    <rPh sb="144" eb="145">
      <t>キビ</t>
    </rPh>
    <rPh sb="147" eb="149">
      <t>ケイエイ</t>
    </rPh>
    <rPh sb="149" eb="151">
      <t>カンキョウ</t>
    </rPh>
    <rPh sb="159" eb="161">
      <t>イッパン</t>
    </rPh>
    <rPh sb="161" eb="163">
      <t>カイケイ</t>
    </rPh>
    <rPh sb="166" eb="168">
      <t>クリイレ</t>
    </rPh>
    <rPh sb="168" eb="169">
      <t>キン</t>
    </rPh>
    <rPh sb="172" eb="174">
      <t>ホテン</t>
    </rPh>
    <rPh sb="175" eb="176">
      <t>ウ</t>
    </rPh>
    <rPh sb="180" eb="182">
      <t>ジョウキョウ</t>
    </rPh>
    <phoneticPr fontId="4"/>
  </si>
  <si>
    <t>　区域内の総管路延長119Kmの内、老朽化した管路約20Kmが未更新となっている。漏水箇所の主な原因がこの老朽管であるため、順次、布設替えによる更新が必要であるが、工事費の節減を図るため、県・市道改良工事に伴う工事を主体に進めていることから更新延長は小幅となっている。
　また、管路以外の施設に関しても高度経済成長期に整備されたものが残っており、維持管理費や修繕費が割高になる傾向にある。</t>
    <rPh sb="1" eb="4">
      <t>クイキナイ</t>
    </rPh>
    <rPh sb="5" eb="6">
      <t>ソウ</t>
    </rPh>
    <rPh sb="6" eb="8">
      <t>カンロ</t>
    </rPh>
    <rPh sb="8" eb="10">
      <t>エンチョウ</t>
    </rPh>
    <rPh sb="16" eb="17">
      <t>ウチ</t>
    </rPh>
    <rPh sb="18" eb="21">
      <t>ロウキュウカ</t>
    </rPh>
    <rPh sb="23" eb="25">
      <t>カンロ</t>
    </rPh>
    <rPh sb="25" eb="26">
      <t>ヤク</t>
    </rPh>
    <rPh sb="31" eb="34">
      <t>ミコウシン</t>
    </rPh>
    <rPh sb="41" eb="43">
      <t>ロウスイ</t>
    </rPh>
    <rPh sb="43" eb="45">
      <t>カショ</t>
    </rPh>
    <rPh sb="46" eb="47">
      <t>オモ</t>
    </rPh>
    <rPh sb="48" eb="50">
      <t>ゲンイン</t>
    </rPh>
    <rPh sb="53" eb="55">
      <t>ロウキュウ</t>
    </rPh>
    <rPh sb="55" eb="56">
      <t>カン</t>
    </rPh>
    <rPh sb="62" eb="64">
      <t>ジュンジ</t>
    </rPh>
    <rPh sb="65" eb="67">
      <t>フセツ</t>
    </rPh>
    <rPh sb="67" eb="68">
      <t>カ</t>
    </rPh>
    <rPh sb="72" eb="74">
      <t>コウシン</t>
    </rPh>
    <rPh sb="75" eb="77">
      <t>ヒツヨウ</t>
    </rPh>
    <rPh sb="82" eb="84">
      <t>コウジ</t>
    </rPh>
    <rPh sb="84" eb="85">
      <t>ヒ</t>
    </rPh>
    <rPh sb="86" eb="88">
      <t>セツゲン</t>
    </rPh>
    <rPh sb="89" eb="90">
      <t>ハカ</t>
    </rPh>
    <rPh sb="94" eb="95">
      <t>ケン</t>
    </rPh>
    <rPh sb="96" eb="98">
      <t>シドウ</t>
    </rPh>
    <rPh sb="98" eb="100">
      <t>カイリョウ</t>
    </rPh>
    <rPh sb="100" eb="102">
      <t>コウジ</t>
    </rPh>
    <rPh sb="103" eb="104">
      <t>トモナ</t>
    </rPh>
    <rPh sb="105" eb="107">
      <t>コウジ</t>
    </rPh>
    <rPh sb="108" eb="110">
      <t>シュタイ</t>
    </rPh>
    <rPh sb="111" eb="112">
      <t>スス</t>
    </rPh>
    <rPh sb="120" eb="122">
      <t>コウシン</t>
    </rPh>
    <rPh sb="122" eb="124">
      <t>エンチョウ</t>
    </rPh>
    <rPh sb="125" eb="127">
      <t>コハバ</t>
    </rPh>
    <rPh sb="139" eb="141">
      <t>カンロ</t>
    </rPh>
    <rPh sb="141" eb="143">
      <t>イガイ</t>
    </rPh>
    <rPh sb="144" eb="146">
      <t>シセツ</t>
    </rPh>
    <rPh sb="147" eb="148">
      <t>カン</t>
    </rPh>
    <rPh sb="151" eb="153">
      <t>コウド</t>
    </rPh>
    <rPh sb="153" eb="155">
      <t>ケイザイ</t>
    </rPh>
    <rPh sb="155" eb="158">
      <t>セイチョウキ</t>
    </rPh>
    <rPh sb="159" eb="161">
      <t>セイビ</t>
    </rPh>
    <rPh sb="167" eb="168">
      <t>ノコ</t>
    </rPh>
    <rPh sb="173" eb="175">
      <t>イジ</t>
    </rPh>
    <rPh sb="175" eb="178">
      <t>カンリヒ</t>
    </rPh>
    <rPh sb="179" eb="182">
      <t>シュウゼンヒ</t>
    </rPh>
    <rPh sb="183" eb="185">
      <t>ワリダカ</t>
    </rPh>
    <rPh sb="188" eb="190">
      <t>ケイコウ</t>
    </rPh>
    <phoneticPr fontId="4"/>
  </si>
  <si>
    <t>　引き続き、維持管理費の抑制に努めるほか、有収率の向上のため漏水箇所の早期発見、解消に配慮し、安心安全な水道水の供給継続と経営の健全化を目指す。</t>
    <rPh sb="1" eb="2">
      <t>ヒ</t>
    </rPh>
    <rPh sb="3" eb="4">
      <t>ツヅ</t>
    </rPh>
    <rPh sb="6" eb="8">
      <t>イジ</t>
    </rPh>
    <rPh sb="8" eb="11">
      <t>カンリヒ</t>
    </rPh>
    <rPh sb="12" eb="14">
      <t>ヨクセイ</t>
    </rPh>
    <rPh sb="15" eb="16">
      <t>ツト</t>
    </rPh>
    <rPh sb="21" eb="22">
      <t>ユウ</t>
    </rPh>
    <rPh sb="25" eb="27">
      <t>コウジョウ</t>
    </rPh>
    <rPh sb="30" eb="32">
      <t>ロウスイ</t>
    </rPh>
    <rPh sb="32" eb="34">
      <t>カショ</t>
    </rPh>
    <rPh sb="35" eb="37">
      <t>ソウキ</t>
    </rPh>
    <rPh sb="37" eb="39">
      <t>ハッケン</t>
    </rPh>
    <rPh sb="40" eb="42">
      <t>カイショウ</t>
    </rPh>
    <rPh sb="43" eb="45">
      <t>ハイリョ</t>
    </rPh>
    <rPh sb="47" eb="49">
      <t>アンシン</t>
    </rPh>
    <rPh sb="49" eb="51">
      <t>アンゼン</t>
    </rPh>
    <rPh sb="52" eb="55">
      <t>スイドウスイ</t>
    </rPh>
    <rPh sb="56" eb="58">
      <t>キョウキュウ</t>
    </rPh>
    <rPh sb="58" eb="60">
      <t>ケイゾク</t>
    </rPh>
    <rPh sb="61" eb="63">
      <t>ケイエイ</t>
    </rPh>
    <rPh sb="64" eb="67">
      <t>ケンゼンカ</t>
    </rPh>
    <rPh sb="68" eb="7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</si>
</sst>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0.16</c:v>
                </c:pt>
                <c:pt idx="2">
                  <c:v>0.66</c:v>
                </c:pt>
                <c:pt idx="3">
                  <c:v>0.59</c:v>
                </c:pt>
                <c:pt idx="4">
                  <c:v>0.46</c:v>
                </c:pt>
              </c:numCache>
            </c:numRef>
          </c:val>
          <c:extLst>
            <c:ext xmlns:c16="http://schemas.microsoft.com/office/drawing/2014/chart" uri="{C3380CC4-5D6E-409C-BE32-E72D297353CC}">
              <c16:uniqueId val="{00000000-72D7-4ACF-BA76-C395FFA339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72D7-4ACF-BA76-C395FFA339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72.34</c:v>
                </c:pt>
                <c:pt idx="1">
                  <c:v>70.959999999999994</c:v>
                </c:pt>
                <c:pt idx="2">
                  <c:v>74.84</c:v>
                </c:pt>
                <c:pt idx="3">
                  <c:v>79.39</c:v>
                </c:pt>
                <c:pt idx="4">
                  <c:v>90.38</c:v>
                </c:pt>
              </c:numCache>
            </c:numRef>
          </c:val>
          <c:extLst>
            <c:ext xmlns:c16="http://schemas.microsoft.com/office/drawing/2014/chart" uri="{C3380CC4-5D6E-409C-BE32-E72D297353CC}">
              <c16:uniqueId val="{00000000-9ACB-40D0-A328-A9DA01E1E0F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9ACB-40D0-A328-A9DA01E1E0F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75.040000000000006</c:v>
                </c:pt>
                <c:pt idx="1">
                  <c:v>68.17</c:v>
                </c:pt>
                <c:pt idx="2">
                  <c:v>65.58</c:v>
                </c:pt>
                <c:pt idx="3">
                  <c:v>59.91</c:v>
                </c:pt>
                <c:pt idx="4">
                  <c:v>51.57</c:v>
                </c:pt>
              </c:numCache>
            </c:numRef>
          </c:val>
          <c:extLst>
            <c:ext xmlns:c16="http://schemas.microsoft.com/office/drawing/2014/chart" uri="{C3380CC4-5D6E-409C-BE32-E72D297353CC}">
              <c16:uniqueId val="{00000000-ECC2-4EF5-BE3A-5C4F3FED3A1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ECC2-4EF5-BE3A-5C4F3FED3A1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90.61</c:v>
                </c:pt>
                <c:pt idx="1">
                  <c:v>78.849999999999994</c:v>
                </c:pt>
                <c:pt idx="2">
                  <c:v>81.98</c:v>
                </c:pt>
                <c:pt idx="3">
                  <c:v>72.75</c:v>
                </c:pt>
                <c:pt idx="4">
                  <c:v>71.77</c:v>
                </c:pt>
              </c:numCache>
            </c:numRef>
          </c:val>
          <c:extLst>
            <c:ext xmlns:c16="http://schemas.microsoft.com/office/drawing/2014/chart" uri="{C3380CC4-5D6E-409C-BE32-E72D297353CC}">
              <c16:uniqueId val="{00000000-A39D-4EBA-AA5C-17194EB6CF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A39D-4EBA-AA5C-17194EB6CF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58-4073-AEE9-699D5848728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8-4073-AEE9-699D5848728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D1-4B93-B6FB-ED1CE0ECB3B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D1-4B93-B6FB-ED1CE0ECB3B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B-46E4-9FE4-9927DD16D47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B-46E4-9FE4-9927DD16D47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3-4CEF-8144-EA50AD3B47A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3-4CEF-8144-EA50AD3B47A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877.03</c:v>
                </c:pt>
                <c:pt idx="1">
                  <c:v>991.83</c:v>
                </c:pt>
                <c:pt idx="2">
                  <c:v>943.06</c:v>
                </c:pt>
                <c:pt idx="3">
                  <c:v>922.24</c:v>
                </c:pt>
                <c:pt idx="4">
                  <c:v>898.46</c:v>
                </c:pt>
              </c:numCache>
            </c:numRef>
          </c:val>
          <c:extLst>
            <c:ext xmlns:c16="http://schemas.microsoft.com/office/drawing/2014/chart" uri="{C3380CC4-5D6E-409C-BE32-E72D297353CC}">
              <c16:uniqueId val="{00000000-E3EC-4F01-8841-4BC31AA5D2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E3EC-4F01-8841-4BC31AA5D2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80.959999999999994</c:v>
                </c:pt>
                <c:pt idx="1">
                  <c:v>72.180000000000007</c:v>
                </c:pt>
                <c:pt idx="2">
                  <c:v>71.599999999999994</c:v>
                </c:pt>
                <c:pt idx="3">
                  <c:v>62.13</c:v>
                </c:pt>
                <c:pt idx="4">
                  <c:v>63.05</c:v>
                </c:pt>
              </c:numCache>
            </c:numRef>
          </c:val>
          <c:extLst>
            <c:ext xmlns:c16="http://schemas.microsoft.com/office/drawing/2014/chart" uri="{C3380CC4-5D6E-409C-BE32-E72D297353CC}">
              <c16:uniqueId val="{00000000-34AF-4785-80F8-50592DEDE40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34AF-4785-80F8-50592DEDE40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253.6</c:v>
                </c:pt>
                <c:pt idx="1">
                  <c:v>305</c:v>
                </c:pt>
                <c:pt idx="2">
                  <c:v>306.92</c:v>
                </c:pt>
                <c:pt idx="3">
                  <c:v>358.33</c:v>
                </c:pt>
                <c:pt idx="4">
                  <c:v>352.2</c:v>
                </c:pt>
              </c:numCache>
            </c:numRef>
          </c:val>
          <c:extLst>
            <c:ext xmlns:c16="http://schemas.microsoft.com/office/drawing/2014/chart" uri="{C3380CC4-5D6E-409C-BE32-E72D297353CC}">
              <c16:uniqueId val="{00000000-1AF4-416F-A967-42C75475FD9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1AF4-416F-A967-42C75475FD9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5"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尾花沢市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16589</v>
      </c>
      <c r="AM8" s="66"/>
      <c r="AN8" s="66"/>
      <c r="AO8" s="66"/>
      <c r="AP8" s="66"/>
      <c r="AQ8" s="66"/>
      <c r="AR8" s="66"/>
      <c r="AS8" s="66"/>
      <c r="AT8" s="65">
        <f>データ!$S$6</f>
        <v>372.53</v>
      </c>
      <c r="AU8" s="65"/>
      <c r="AV8" s="65"/>
      <c r="AW8" s="65"/>
      <c r="AX8" s="65"/>
      <c r="AY8" s="65"/>
      <c r="AZ8" s="65"/>
      <c r="BA8" s="65"/>
      <c r="BB8" s="65">
        <f>データ!$T$6</f>
        <v>44.53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36.25</v>
      </c>
      <c r="Q10" s="65"/>
      <c r="R10" s="65"/>
      <c r="S10" s="65"/>
      <c r="T10" s="65"/>
      <c r="U10" s="65"/>
      <c r="V10" s="65"/>
      <c r="W10" s="66">
        <f>データ!$Q$6</f>
        <v>4320</v>
      </c>
      <c r="X10" s="66"/>
      <c r="Y10" s="66"/>
      <c r="Z10" s="66"/>
      <c r="AA10" s="66"/>
      <c r="AB10" s="66"/>
      <c r="AC10" s="66"/>
      <c r="AD10" s="2"/>
      <c r="AE10" s="2"/>
      <c r="AF10" s="2"/>
      <c r="AG10" s="2"/>
      <c r="AH10" s="2"/>
      <c r="AI10" s="2"/>
      <c r="AJ10" s="2"/>
      <c r="AK10" s="2"/>
      <c r="AL10" s="66">
        <f>データ!$U$6</f>
        <v>5967</v>
      </c>
      <c r="AM10" s="66"/>
      <c r="AN10" s="66"/>
      <c r="AO10" s="66"/>
      <c r="AP10" s="66"/>
      <c r="AQ10" s="66"/>
      <c r="AR10" s="66"/>
      <c r="AS10" s="66"/>
      <c r="AT10" s="65">
        <f>データ!$V$6</f>
        <v>249.43</v>
      </c>
      <c r="AU10" s="65"/>
      <c r="AV10" s="65"/>
      <c r="AW10" s="65"/>
      <c r="AX10" s="65"/>
      <c r="AY10" s="65"/>
      <c r="AZ10" s="65"/>
      <c r="BA10" s="65"/>
      <c r="BB10" s="65">
        <f>データ!$W$6</f>
        <v>23.92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xCvyToU+DIW8CL8G67h8duzH5wa8wumrN6hoSSzKYkakDo7uaz3EJrnHBCWOu8qMx1odxQcz8FYV60YSl3CHg==" saltValue="Q3NDEZBCbsQHSe0r64zk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62120</v>
      </c>
      <c r="D6" s="33">
        <f t="shared" si="3"/>
        <v>47</v>
      </c>
      <c r="E6" s="33">
        <f t="shared" si="3"/>
        <v>1</v>
      </c>
      <c r="F6" s="33">
        <f t="shared" si="3"/>
        <v>0</v>
      </c>
      <c r="G6" s="33">
        <f t="shared" si="3"/>
        <v>0</v>
      </c>
      <c r="H6" s="33" t="str">
        <f t="shared" si="3"/>
        <v>山形県　尾花沢市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36.25</v>
      </c>
      <c r="Q6" s="34">
        <f t="shared" si="3"/>
        <v>4320</v>
      </c>
      <c r="R6" s="34">
        <f t="shared" si="3"/>
        <v>16589</v>
      </c>
      <c r="S6" s="34">
        <f t="shared" si="3"/>
        <v>372.53</v>
      </c>
      <c r="T6" s="34">
        <f t="shared" si="3"/>
        <v>44.53</v>
      </c>
      <c r="U6" s="34">
        <f t="shared" si="3"/>
        <v>5967</v>
      </c>
      <c r="V6" s="34">
        <f t="shared" si="3"/>
        <v>249.43</v>
      </c>
      <c r="W6" s="34">
        <f t="shared" si="3"/>
        <v>23.92</v>
      </c>
      <c r="X6" s="35">
        <f>IF(X7="",NA(),X7)</f>
        <v>90.61</v>
      </c>
      <c r="Y6" s="35">
        <f t="shared" ref="Y6:AG6" si="4">IF(Y7="",NA(),Y7)</f>
        <v>78.849999999999994</v>
      </c>
      <c r="Z6" s="35">
        <f t="shared" si="4"/>
        <v>81.98</v>
      </c>
      <c r="AA6" s="35">
        <f t="shared" si="4"/>
        <v>72.75</v>
      </c>
      <c r="AB6" s="35">
        <f t="shared" si="4"/>
        <v>71.77</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877.03</v>
      </c>
      <c r="BF6" s="35">
        <f t="shared" ref="BF6:BN6" si="7">IF(BF7="",NA(),BF7)</f>
        <v>991.83</v>
      </c>
      <c r="BG6" s="35">
        <f t="shared" si="7"/>
        <v>943.06</v>
      </c>
      <c r="BH6" s="35">
        <f t="shared" si="7"/>
        <v>922.24</v>
      </c>
      <c r="BI6" s="35">
        <f t="shared" si="7"/>
        <v>898.46</v>
      </c>
      <c r="BJ6" s="35">
        <f t="shared" si="7"/>
        <v>1167.7</v>
      </c>
      <c r="BK6" s="35">
        <f t="shared" si="7"/>
        <v>1228.58</v>
      </c>
      <c r="BL6" s="35">
        <f t="shared" si="7"/>
        <v>1280.18</v>
      </c>
      <c r="BM6" s="35">
        <f t="shared" si="7"/>
        <v>1346.23</v>
      </c>
      <c r="BN6" s="35">
        <f t="shared" si="7"/>
        <v>1295.06</v>
      </c>
      <c r="BO6" s="34" t="str">
        <f>IF(BO7="","",IF(BO7="-","【-】","【"&amp;SUBSTITUTE(TEXT(BO7,"#,##0.00"),"-","△")&amp;"】"))</f>
        <v>【1,141.75】</v>
      </c>
      <c r="BP6" s="35">
        <f>IF(BP7="",NA(),BP7)</f>
        <v>80.959999999999994</v>
      </c>
      <c r="BQ6" s="35">
        <f t="shared" ref="BQ6:BY6" si="8">IF(BQ7="",NA(),BQ7)</f>
        <v>72.180000000000007</v>
      </c>
      <c r="BR6" s="35">
        <f t="shared" si="8"/>
        <v>71.599999999999994</v>
      </c>
      <c r="BS6" s="35">
        <f t="shared" si="8"/>
        <v>62.13</v>
      </c>
      <c r="BT6" s="35">
        <f t="shared" si="8"/>
        <v>63.05</v>
      </c>
      <c r="BU6" s="35">
        <f t="shared" si="8"/>
        <v>54.43</v>
      </c>
      <c r="BV6" s="35">
        <f t="shared" si="8"/>
        <v>53.81</v>
      </c>
      <c r="BW6" s="35">
        <f t="shared" si="8"/>
        <v>53.62</v>
      </c>
      <c r="BX6" s="35">
        <f t="shared" si="8"/>
        <v>53.41</v>
      </c>
      <c r="BY6" s="35">
        <f t="shared" si="8"/>
        <v>53.29</v>
      </c>
      <c r="BZ6" s="34" t="str">
        <f>IF(BZ7="","",IF(BZ7="-","【-】","【"&amp;SUBSTITUTE(TEXT(BZ7,"#,##0.00"),"-","△")&amp;"】"))</f>
        <v>【54.93】</v>
      </c>
      <c r="CA6" s="35">
        <f>IF(CA7="",NA(),CA7)</f>
        <v>253.6</v>
      </c>
      <c r="CB6" s="35">
        <f t="shared" ref="CB6:CJ6" si="9">IF(CB7="",NA(),CB7)</f>
        <v>305</v>
      </c>
      <c r="CC6" s="35">
        <f t="shared" si="9"/>
        <v>306.92</v>
      </c>
      <c r="CD6" s="35">
        <f t="shared" si="9"/>
        <v>358.33</v>
      </c>
      <c r="CE6" s="35">
        <f t="shared" si="9"/>
        <v>352.2</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72.34</v>
      </c>
      <c r="CM6" s="35">
        <f t="shared" ref="CM6:CU6" si="10">IF(CM7="",NA(),CM7)</f>
        <v>70.959999999999994</v>
      </c>
      <c r="CN6" s="35">
        <f t="shared" si="10"/>
        <v>74.84</v>
      </c>
      <c r="CO6" s="35">
        <f t="shared" si="10"/>
        <v>79.39</v>
      </c>
      <c r="CP6" s="35">
        <f t="shared" si="10"/>
        <v>90.38</v>
      </c>
      <c r="CQ6" s="35">
        <f t="shared" si="10"/>
        <v>60.17</v>
      </c>
      <c r="CR6" s="35">
        <f t="shared" si="10"/>
        <v>58.96</v>
      </c>
      <c r="CS6" s="35">
        <f t="shared" si="10"/>
        <v>58.1</v>
      </c>
      <c r="CT6" s="35">
        <f t="shared" si="10"/>
        <v>56.19</v>
      </c>
      <c r="CU6" s="35">
        <f t="shared" si="10"/>
        <v>56.65</v>
      </c>
      <c r="CV6" s="34" t="str">
        <f>IF(CV7="","",IF(CV7="-","【-】","【"&amp;SUBSTITUTE(TEXT(CV7,"#,##0.00"),"-","△")&amp;"】"))</f>
        <v>【56.91】</v>
      </c>
      <c r="CW6" s="35">
        <f>IF(CW7="",NA(),CW7)</f>
        <v>75.040000000000006</v>
      </c>
      <c r="CX6" s="35">
        <f t="shared" ref="CX6:DF6" si="11">IF(CX7="",NA(),CX7)</f>
        <v>68.17</v>
      </c>
      <c r="CY6" s="35">
        <f t="shared" si="11"/>
        <v>65.58</v>
      </c>
      <c r="CZ6" s="35">
        <f t="shared" si="11"/>
        <v>59.91</v>
      </c>
      <c r="DA6" s="35">
        <f t="shared" si="11"/>
        <v>51.57</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0.21</v>
      </c>
      <c r="EE6" s="35">
        <f t="shared" ref="EE6:EM6" si="14">IF(EE7="",NA(),EE7)</f>
        <v>0.16</v>
      </c>
      <c r="EF6" s="35">
        <f t="shared" si="14"/>
        <v>0.66</v>
      </c>
      <c r="EG6" s="35">
        <f t="shared" si="14"/>
        <v>0.59</v>
      </c>
      <c r="EH6" s="35">
        <f t="shared" si="14"/>
        <v>0.46</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62120</v>
      </c>
      <c r="D7" s="37">
        <v>47</v>
      </c>
      <c r="E7" s="37">
        <v>1</v>
      </c>
      <c r="F7" s="37">
        <v>0</v>
      </c>
      <c r="G7" s="37">
        <v>0</v>
      </c>
      <c r="H7" s="37" t="s">
        <v>108</v>
      </c>
      <c r="I7" s="37" t="s">
        <v>109</v>
      </c>
      <c r="J7" s="37" t="s">
        <v>110</v>
      </c>
      <c r="K7" s="37" t="s">
        <v>111</v>
      </c>
      <c r="L7" s="37" t="s">
        <v>112</v>
      </c>
      <c r="M7" s="37" t="s">
        <v>113</v>
      </c>
      <c r="N7" s="38" t="s">
        <v>114</v>
      </c>
      <c r="O7" s="38" t="s">
        <v>115</v>
      </c>
      <c r="P7" s="38">
        <v>36.25</v>
      </c>
      <c r="Q7" s="38">
        <v>4320</v>
      </c>
      <c r="R7" s="38">
        <v>16589</v>
      </c>
      <c r="S7" s="38">
        <v>372.53</v>
      </c>
      <c r="T7" s="38">
        <v>44.53</v>
      </c>
      <c r="U7" s="38">
        <v>5967</v>
      </c>
      <c r="V7" s="38">
        <v>249.43</v>
      </c>
      <c r="W7" s="38">
        <v>23.92</v>
      </c>
      <c r="X7" s="38">
        <v>90.61</v>
      </c>
      <c r="Y7" s="38">
        <v>78.849999999999994</v>
      </c>
      <c r="Z7" s="38">
        <v>81.98</v>
      </c>
      <c r="AA7" s="38">
        <v>72.75</v>
      </c>
      <c r="AB7" s="38">
        <v>71.77</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877.03</v>
      </c>
      <c r="BF7" s="38">
        <v>991.83</v>
      </c>
      <c r="BG7" s="38">
        <v>943.06</v>
      </c>
      <c r="BH7" s="38">
        <v>922.24</v>
      </c>
      <c r="BI7" s="38">
        <v>898.46</v>
      </c>
      <c r="BJ7" s="38">
        <v>1167.7</v>
      </c>
      <c r="BK7" s="38">
        <v>1228.58</v>
      </c>
      <c r="BL7" s="38">
        <v>1280.18</v>
      </c>
      <c r="BM7" s="38">
        <v>1346.23</v>
      </c>
      <c r="BN7" s="38">
        <v>1295.06</v>
      </c>
      <c r="BO7" s="38">
        <v>1141.75</v>
      </c>
      <c r="BP7" s="38">
        <v>80.959999999999994</v>
      </c>
      <c r="BQ7" s="38">
        <v>72.180000000000007</v>
      </c>
      <c r="BR7" s="38">
        <v>71.599999999999994</v>
      </c>
      <c r="BS7" s="38">
        <v>62.13</v>
      </c>
      <c r="BT7" s="38">
        <v>63.05</v>
      </c>
      <c r="BU7" s="38">
        <v>54.43</v>
      </c>
      <c r="BV7" s="38">
        <v>53.81</v>
      </c>
      <c r="BW7" s="38">
        <v>53.62</v>
      </c>
      <c r="BX7" s="38">
        <v>53.41</v>
      </c>
      <c r="BY7" s="38">
        <v>53.29</v>
      </c>
      <c r="BZ7" s="38">
        <v>54.93</v>
      </c>
      <c r="CA7" s="38">
        <v>253.6</v>
      </c>
      <c r="CB7" s="38">
        <v>305</v>
      </c>
      <c r="CC7" s="38">
        <v>306.92</v>
      </c>
      <c r="CD7" s="38">
        <v>358.33</v>
      </c>
      <c r="CE7" s="38">
        <v>352.2</v>
      </c>
      <c r="CF7" s="38">
        <v>279.8</v>
      </c>
      <c r="CG7" s="38">
        <v>284.64999999999998</v>
      </c>
      <c r="CH7" s="38">
        <v>287.7</v>
      </c>
      <c r="CI7" s="38">
        <v>277.39999999999998</v>
      </c>
      <c r="CJ7" s="38">
        <v>259.02</v>
      </c>
      <c r="CK7" s="38">
        <v>292.18</v>
      </c>
      <c r="CL7" s="38">
        <v>72.34</v>
      </c>
      <c r="CM7" s="38">
        <v>70.959999999999994</v>
      </c>
      <c r="CN7" s="38">
        <v>74.84</v>
      </c>
      <c r="CO7" s="38">
        <v>79.39</v>
      </c>
      <c r="CP7" s="38">
        <v>90.38</v>
      </c>
      <c r="CQ7" s="38">
        <v>60.17</v>
      </c>
      <c r="CR7" s="38">
        <v>58.96</v>
      </c>
      <c r="CS7" s="38">
        <v>58.1</v>
      </c>
      <c r="CT7" s="38">
        <v>56.19</v>
      </c>
      <c r="CU7" s="38">
        <v>56.65</v>
      </c>
      <c r="CV7" s="38">
        <v>56.91</v>
      </c>
      <c r="CW7" s="38">
        <v>75.040000000000006</v>
      </c>
      <c r="CX7" s="38">
        <v>68.17</v>
      </c>
      <c r="CY7" s="38">
        <v>65.58</v>
      </c>
      <c r="CZ7" s="38">
        <v>59.91</v>
      </c>
      <c r="DA7" s="38">
        <v>51.57</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0.21</v>
      </c>
      <c r="EE7" s="38">
        <v>0.16</v>
      </c>
      <c r="EF7" s="38">
        <v>0.66</v>
      </c>
      <c r="EG7" s="38">
        <v>0.59</v>
      </c>
      <c r="EH7" s="38">
        <v>0.46</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U0477</cp:lastModifiedBy>
  <dcterms:created xsi:type="dcterms:W3CDTF">2018-12-03T08:41:54Z</dcterms:created>
  <dcterms:modified xsi:type="dcterms:W3CDTF">2019-01-31T00:54:06Z</dcterms:modified>
  <cp:category/>
</cp:coreProperties>
</file>