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192.168.64.140\共有\各グループ\財政\07財政関係\地方公営企業\地方公営企業関係\H30\41地方公営企業経営比較分析表の分析等について\"/>
    </mc:Choice>
  </mc:AlternateContent>
  <workbookProtection workbookAlgorithmName="SHA-512" workbookHashValue="g75xh8lomJxi2lm8E+MqE1WzTcAsqTwFsqCbLuARMw8z06iWVSVPZ+l8nN9dP+u6GqnK0D6h/6mmo07lA6Acqw==" workbookSaltValue="mjqAfYf797RfFBniH/3lug==" workbookSpinCount="100000" lockStructure="1"/>
  <bookViews>
    <workbookView xWindow="0" yWindow="0" windowWidth="20490" windowHeight="744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<sst xmlns="http://schemas.openxmlformats.org/spreadsheetml/2006/main" count="237" uniqueCount="123">
  <si>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</si>
  <si>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</si>
  <si>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</si>
  <si>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</si>
  <si>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</si>
  <si>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</si>
  <si>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</si>
  <si>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</si>
  <si>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</si>
  <si>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</si>
  <si>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</si>
  <si>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</si>
  <si>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</si>
  <si>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</si>
  <si>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</si>
  <si>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</si>
  <si>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</si>
  <si>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</si>
  <si>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</si>
  <si>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</si>
  <si>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</si>
  <si>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</si>
  <si>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</si>
  <si>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</si>
  <si>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</si>
  <si>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</si>
  <si>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</si>
  <si>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</si>
  <si>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</si>
  <si>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</si>
  <si>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</si>
  <si>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</si>
  <si>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</si>
  <si>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</si>
  <si>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</si>
  <si>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</si>
  <si>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</si>
  <si>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</si>
  <si>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</si>
  <si>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</si>
  <si>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</si>
  <si>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</si>
  <si>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</si>
  <si>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</si>
  <si>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</si>
  <si>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</si>
  <si>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</si>
  <si>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</si>
  <si>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</si>
  <si>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</si>
  <si>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</si>
  <si>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</si>
  <si>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</si>
  <si>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</si>
  <si>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</si>
  <si>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</si>
  <si>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</si>
  <si>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</si>
  <si>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</si>
  <si>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</si>
  <si>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</si>
  <si>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</si>
  <si>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</si>
  <si>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</si>
  <si>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</si>
  <si>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</si>
  <si>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</si>
  <si>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</si>
  <si>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</si>
  <si>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</si>
  <si>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</si>
  <si>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</si>
  <si>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</si>
  <si>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</si>
  <si>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</si>
  <si>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</si>
  <si>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</si>
  <si>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</si>
  <si>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</si>
  <si>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</si>
  <si>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</si>
  <si>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</si>
  <si>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</si>
  <si>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</si>
  <si>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</si>
  <si>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</si>
  <si>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</si>
  <si>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</si>
  <si>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</si>
  <si>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</si>
  <si>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</si>
  <si>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</si>
  <si>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</si>
  <si>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</si>
  <si>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</si>
  <si>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</si>
  <si>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</si>
  <si>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</si>
  <si>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</si>
  <si>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</si>
  <si>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</si>
  <si>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</si>
  <si>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</si>
  <si>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</si>
  <si>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</si>
  <si>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</si>
  <si>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</si>
  <si>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大石田町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</si>
  <si>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</si>
  <si>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</si>
  <si>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</si>
  <si>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</si>
  <si>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</si>
  <si>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</si>
  <si>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</si>
  <si>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</si>
  <si>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</si>
  <si>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</si>
  <si>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</si>
  <si>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</si>
  <si>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【③管路更新率について】
　H29決算の類似団体平均値に対して、当町は、0.0%と、▲0.57%となっており、過去5年では、H28に導水管布設替工事を実施しているが、それ以外は実施しておらず、計画的な更新が課題となっている。</t>
    <rPh sb="2" eb="4">
      <t>カンロ</t>
    </rPh>
    <rPh sb="4" eb="6">
      <t>コウシン</t>
    </rPh>
    <rPh sb="6" eb="7">
      <t>リツ</t>
    </rPh>
    <rPh sb="17" eb="19">
      <t>ケッサン</t>
    </rPh>
    <rPh sb="20" eb="22">
      <t>ルイジ</t>
    </rPh>
    <rPh sb="22" eb="24">
      <t>ダンタイ</t>
    </rPh>
    <rPh sb="24" eb="27">
      <t>ヘイキンチ</t>
    </rPh>
    <rPh sb="28" eb="29">
      <t>タイ</t>
    </rPh>
    <rPh sb="32" eb="34">
      <t>トウチョウ</t>
    </rPh>
    <rPh sb="55" eb="57">
      <t>カコ</t>
    </rPh>
    <rPh sb="58" eb="59">
      <t>ネン</t>
    </rPh>
    <rPh sb="66" eb="68">
      <t>ドウスイ</t>
    </rPh>
    <rPh sb="68" eb="69">
      <t>カン</t>
    </rPh>
    <rPh sb="69" eb="71">
      <t>フセツ</t>
    </rPh>
    <rPh sb="71" eb="72">
      <t>タイ</t>
    </rPh>
    <rPh sb="72" eb="74">
      <t>コウジ</t>
    </rPh>
    <rPh sb="75" eb="77">
      <t>ジッシ</t>
    </rPh>
    <rPh sb="85" eb="87">
      <t>イガイ</t>
    </rPh>
    <rPh sb="88" eb="90">
      <t>ジッシ</t>
    </rPh>
    <rPh sb="96" eb="99">
      <t>ケイカクテキ</t>
    </rPh>
    <rPh sb="100" eb="102">
      <t>コウシン</t>
    </rPh>
    <rPh sb="103" eb="105">
      <t>カダイ</t>
    </rPh>
    <phoneticPr fontId="4"/>
  </si>
  <si>
    <t>　水道施設の利用者の減少による給水収益の減少や、管路の老朽化による維持管理費の増大など、課題が山積している中で、健全な経営を維持するために、施設の定期的な点検及び清掃、施設の更新を計画的に進める必要がある。</t>
    <rPh sb="1" eb="3">
      <t>スイドウ</t>
    </rPh>
    <rPh sb="3" eb="5">
      <t>シセツ</t>
    </rPh>
    <rPh sb="6" eb="9">
      <t>リヨウシャ</t>
    </rPh>
    <rPh sb="10" eb="12">
      <t>ゲンショウ</t>
    </rPh>
    <rPh sb="15" eb="17">
      <t>キュウスイ</t>
    </rPh>
    <rPh sb="17" eb="19">
      <t>シュウエキ</t>
    </rPh>
    <rPh sb="20" eb="22">
      <t>ゲンショウ</t>
    </rPh>
    <rPh sb="24" eb="26">
      <t>カンロ</t>
    </rPh>
    <rPh sb="27" eb="30">
      <t>ロウキュウカ</t>
    </rPh>
    <rPh sb="33" eb="35">
      <t>イジ</t>
    </rPh>
    <rPh sb="35" eb="38">
      <t>カンリヒ</t>
    </rPh>
    <rPh sb="44" eb="46">
      <t>カダイ</t>
    </rPh>
    <rPh sb="47" eb="49">
      <t>サンセキ</t>
    </rPh>
    <rPh sb="53" eb="54">
      <t>ナカ</t>
    </rPh>
    <rPh sb="56" eb="58">
      <t>ケンゼン</t>
    </rPh>
    <rPh sb="59" eb="61">
      <t>ケイエイ</t>
    </rPh>
    <rPh sb="62" eb="64">
      <t>イジ</t>
    </rPh>
    <rPh sb="70" eb="72">
      <t>シセツ</t>
    </rPh>
    <rPh sb="73" eb="76">
      <t>テイキテキ</t>
    </rPh>
    <rPh sb="77" eb="79">
      <t>テンケン</t>
    </rPh>
    <rPh sb="79" eb="80">
      <t>オヨ</t>
    </rPh>
    <rPh sb="81" eb="83">
      <t>セイソウ</t>
    </rPh>
    <rPh sb="84" eb="86">
      <t>シセツ</t>
    </rPh>
    <rPh sb="87" eb="89">
      <t>コウシン</t>
    </rPh>
    <rPh sb="90" eb="92">
      <t>ケイカク</t>
    </rPh>
    <rPh sb="92" eb="93">
      <t>テキ</t>
    </rPh>
    <rPh sb="94" eb="95">
      <t>スス</t>
    </rPh>
    <rPh sb="97" eb="99">
      <t>ヒツヨウ</t>
    </rPh>
    <phoneticPr fontId="4"/>
  </si>
  <si>
    <t xml:space="preserve">【①収益的収支比率について】
　H29決算の類似団体平均値に対して、当町は68.76%と、▲5.3%でありH26の84.75%から▲15.9%となっていることから、更なる費用削減や財源の確保が課題となっている。
【④企業債残高対給水収益比率について】
　H29決算の類似団体平均値に対して、当町は、1,734.01%と＋431.7%であるが、H28に実施した水源地導水管布設替工事により起債残高が増額したことが要因と考えられる。
【⑤料金回収率について】
　H29決算の類似団体平均値に対して、当町は、43.11%と、＋2.2%とほぼ平均並みであるが、給水収益以外の収入で賄われている割合が大きいため、適切な料金収入の確保が課題である。
【⑥給水原価について】
　H29決算の類似団体平均値に対して、当町は、549.83%と、＋166.6円と高くなっており、H28と比較して＋130.2円となっていることから、維持管理費の削減等が課題となっている。
【⑦施設利用率について】
　H29決算の類似団体平均値に対して、当町は、21.19%と、▲26.7%となっており、当該地区が豪雪地帯であることから季節による変動が主な要因と考えられる。
【⑧有収率について】
　H29決算の類似団体平均値に対して、当町は、89.66%と、＋14.7%であり、過去5年の平均で91.2%で推移しているため、施設の稼働状況が収益に反映されている状態が継続していることが考えられる。
</t>
    <rPh sb="2" eb="5">
      <t>シュウエキテキ</t>
    </rPh>
    <rPh sb="5" eb="7">
      <t>シュウシ</t>
    </rPh>
    <rPh sb="7" eb="9">
      <t>ヒリツ</t>
    </rPh>
    <rPh sb="19" eb="21">
      <t>ケッサン</t>
    </rPh>
    <rPh sb="22" eb="24">
      <t>ルイジ</t>
    </rPh>
    <rPh sb="24" eb="26">
      <t>ダンタイ</t>
    </rPh>
    <rPh sb="26" eb="29">
      <t>ヘイキンチ</t>
    </rPh>
    <rPh sb="30" eb="31">
      <t>タイ</t>
    </rPh>
    <rPh sb="34" eb="36">
      <t>トウチョウ</t>
    </rPh>
    <rPh sb="82" eb="83">
      <t>サラ</t>
    </rPh>
    <rPh sb="85" eb="87">
      <t>ヒヨウ</t>
    </rPh>
    <rPh sb="87" eb="89">
      <t>サクゲン</t>
    </rPh>
    <rPh sb="90" eb="92">
      <t>ザイゲン</t>
    </rPh>
    <rPh sb="93" eb="95">
      <t>カクホ</t>
    </rPh>
    <rPh sb="96" eb="98">
      <t>カダイ</t>
    </rPh>
    <rPh sb="108" eb="110">
      <t>キギョウ</t>
    </rPh>
    <rPh sb="110" eb="111">
      <t>サイ</t>
    </rPh>
    <rPh sb="111" eb="113">
      <t>ザンダカ</t>
    </rPh>
    <rPh sb="113" eb="114">
      <t>タイ</t>
    </rPh>
    <rPh sb="114" eb="116">
      <t>キュウスイ</t>
    </rPh>
    <rPh sb="116" eb="118">
      <t>シュウエキ</t>
    </rPh>
    <rPh sb="118" eb="120">
      <t>ヒリツ</t>
    </rPh>
    <rPh sb="130" eb="132">
      <t>ケッサン</t>
    </rPh>
    <rPh sb="133" eb="135">
      <t>ルイジ</t>
    </rPh>
    <rPh sb="135" eb="137">
      <t>ダンタイ</t>
    </rPh>
    <rPh sb="137" eb="139">
      <t>ヘイキン</t>
    </rPh>
    <rPh sb="139" eb="140">
      <t>チ</t>
    </rPh>
    <rPh sb="141" eb="142">
      <t>タイ</t>
    </rPh>
    <rPh sb="145" eb="147">
      <t>トウチョウ</t>
    </rPh>
    <rPh sb="175" eb="177">
      <t>ジッシ</t>
    </rPh>
    <rPh sb="179" eb="182">
      <t>スイゲンチ</t>
    </rPh>
    <rPh sb="182" eb="184">
      <t>ドウスイ</t>
    </rPh>
    <rPh sb="184" eb="185">
      <t>カン</t>
    </rPh>
    <rPh sb="185" eb="187">
      <t>フセツ</t>
    </rPh>
    <rPh sb="187" eb="188">
      <t>カ</t>
    </rPh>
    <rPh sb="188" eb="190">
      <t>コウジ</t>
    </rPh>
    <rPh sb="193" eb="195">
      <t>キサイ</t>
    </rPh>
    <rPh sb="195" eb="197">
      <t>ザンダカ</t>
    </rPh>
    <rPh sb="198" eb="200">
      <t>ゾウガク</t>
    </rPh>
    <rPh sb="205" eb="207">
      <t>ヨウイン</t>
    </rPh>
    <rPh sb="208" eb="209">
      <t>カンガ</t>
    </rPh>
    <rPh sb="217" eb="219">
      <t>リョウキン</t>
    </rPh>
    <rPh sb="219" eb="221">
      <t>カイシュウ</t>
    </rPh>
    <rPh sb="221" eb="222">
      <t>リツ</t>
    </rPh>
    <rPh sb="232" eb="234">
      <t>ケッサン</t>
    </rPh>
    <rPh sb="235" eb="237">
      <t>ルイジ</t>
    </rPh>
    <rPh sb="237" eb="239">
      <t>ダンタイ</t>
    </rPh>
    <rPh sb="239" eb="242">
      <t>ヘイキンチ</t>
    </rPh>
    <rPh sb="243" eb="244">
      <t>タイ</t>
    </rPh>
    <rPh sb="247" eb="249">
      <t>トウチョウ</t>
    </rPh>
    <rPh sb="267" eb="269">
      <t>ヘイキン</t>
    </rPh>
    <rPh sb="269" eb="270">
      <t>ナ</t>
    </rPh>
    <rPh sb="276" eb="278">
      <t>キュウスイ</t>
    </rPh>
    <rPh sb="278" eb="280">
      <t>シュウエキ</t>
    </rPh>
    <rPh sb="280" eb="282">
      <t>イガイ</t>
    </rPh>
    <rPh sb="283" eb="285">
      <t>シュウニュウ</t>
    </rPh>
    <rPh sb="286" eb="287">
      <t>マカナ</t>
    </rPh>
    <rPh sb="292" eb="294">
      <t>ワリアイ</t>
    </rPh>
    <rPh sb="295" eb="296">
      <t>オオ</t>
    </rPh>
    <rPh sb="301" eb="303">
      <t>テキセツ</t>
    </rPh>
    <rPh sb="304" eb="306">
      <t>リョウキン</t>
    </rPh>
    <rPh sb="306" eb="308">
      <t>シュウニュウ</t>
    </rPh>
    <rPh sb="309" eb="311">
      <t>カクホ</t>
    </rPh>
    <rPh sb="312" eb="314">
      <t>カダイ</t>
    </rPh>
    <rPh sb="321" eb="323">
      <t>キュウスイ</t>
    </rPh>
    <rPh sb="323" eb="325">
      <t>ゲンカ</t>
    </rPh>
    <rPh sb="335" eb="337">
      <t>ケッサン</t>
    </rPh>
    <rPh sb="338" eb="340">
      <t>ルイジ</t>
    </rPh>
    <rPh sb="340" eb="342">
      <t>ダンタイ</t>
    </rPh>
    <rPh sb="342" eb="344">
      <t>ヘイキン</t>
    </rPh>
    <rPh sb="344" eb="345">
      <t>チ</t>
    </rPh>
    <rPh sb="346" eb="347">
      <t>タイ</t>
    </rPh>
    <rPh sb="350" eb="352">
      <t>トウチョウ</t>
    </rPh>
    <rPh sb="369" eb="370">
      <t>エン</t>
    </rPh>
    <rPh sb="371" eb="372">
      <t>タカ</t>
    </rPh>
    <rPh sb="383" eb="385">
      <t>ヒカク</t>
    </rPh>
    <rPh sb="393" eb="394">
      <t>エン</t>
    </rPh>
    <rPh sb="405" eb="407">
      <t>イジ</t>
    </rPh>
    <rPh sb="407" eb="410">
      <t>カンリヒ</t>
    </rPh>
    <rPh sb="411" eb="413">
      <t>サクゲン</t>
    </rPh>
    <rPh sb="413" eb="414">
      <t>トウ</t>
    </rPh>
    <rPh sb="415" eb="417">
      <t>カダイ</t>
    </rPh>
    <rPh sb="427" eb="429">
      <t>シセツ</t>
    </rPh>
    <rPh sb="429" eb="431">
      <t>リヨウ</t>
    </rPh>
    <rPh sb="431" eb="432">
      <t>リツ</t>
    </rPh>
    <rPh sb="442" eb="444">
      <t>ケッサン</t>
    </rPh>
    <rPh sb="445" eb="447">
      <t>ルイジ</t>
    </rPh>
    <rPh sb="447" eb="449">
      <t>ダンタイ</t>
    </rPh>
    <rPh sb="449" eb="452">
      <t>ヘイキンチ</t>
    </rPh>
    <rPh sb="453" eb="454">
      <t>タイ</t>
    </rPh>
    <rPh sb="457" eb="459">
      <t>トウチョウ</t>
    </rPh>
    <rPh sb="482" eb="484">
      <t>トウガイ</t>
    </rPh>
    <rPh sb="484" eb="486">
      <t>チク</t>
    </rPh>
    <rPh sb="487" eb="489">
      <t>ゴウセツ</t>
    </rPh>
    <rPh sb="489" eb="491">
      <t>チタイ</t>
    </rPh>
    <rPh sb="498" eb="500">
      <t>キセツ</t>
    </rPh>
    <rPh sb="503" eb="505">
      <t>ヘンドウ</t>
    </rPh>
    <rPh sb="506" eb="507">
      <t>オモ</t>
    </rPh>
    <rPh sb="508" eb="510">
      <t>ヨウイン</t>
    </rPh>
    <rPh sb="511" eb="512">
      <t>カンガ</t>
    </rPh>
    <rPh sb="533" eb="535">
      <t>ケッサン</t>
    </rPh>
    <rPh sb="536" eb="538">
      <t>ルイジ</t>
    </rPh>
    <rPh sb="538" eb="540">
      <t>ダンタイ</t>
    </rPh>
    <rPh sb="540" eb="543">
      <t>ヘイキンチ</t>
    </rPh>
    <rPh sb="544" eb="545">
      <t>タイ</t>
    </rPh>
    <rPh sb="548" eb="550">
      <t>トウチョウ</t>
    </rPh>
    <rPh sb="570" eb="572">
      <t>カコ</t>
    </rPh>
    <rPh sb="573" eb="574">
      <t>ネン</t>
    </rPh>
    <rPh sb="575" eb="577">
      <t>ヘイキン</t>
    </rPh>
    <rPh sb="584" eb="586">
      <t>スイイ</t>
    </rPh>
    <rPh sb="593" eb="595">
      <t>シセツ</t>
    </rPh>
    <rPh sb="596" eb="598">
      <t>カドウ</t>
    </rPh>
    <rPh sb="598" eb="600">
      <t>ジョウキョウ</t>
    </rPh>
    <rPh sb="601" eb="603">
      <t>シュウエキ</t>
    </rPh>
    <rPh sb="604" eb="606">
      <t>ハンエイ</t>
    </rPh>
    <rPh sb="611" eb="613">
      <t>ジョウタイ</t>
    </rPh>
    <rPh sb="614" eb="616">
      <t>ケイゾク</t>
    </rPh>
    <rPh sb="623" eb="62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</si>
</sst>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0.22</c:v>
                </c:pt>
                <c:pt idx="4">
                  <c:v>0</c:v>
                </c:pt>
              </c:numCache>
            </c:numRef>
          </c:val>
          <c:extLst>
            <c:ext xmlns:c16="http://schemas.microsoft.com/office/drawing/2014/chart" uri="{C3380CC4-5D6E-409C-BE32-E72D297353CC}">
              <c16:uniqueId val="{00000000-8041-4779-92C5-DCDD4CF420B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8041-4779-92C5-DCDD4CF420B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26.04</c:v>
                </c:pt>
                <c:pt idx="1">
                  <c:v>26.96</c:v>
                </c:pt>
                <c:pt idx="2">
                  <c:v>25.79</c:v>
                </c:pt>
                <c:pt idx="3">
                  <c:v>24.73</c:v>
                </c:pt>
                <c:pt idx="4">
                  <c:v>21.19</c:v>
                </c:pt>
              </c:numCache>
            </c:numRef>
          </c:val>
          <c:extLst>
            <c:ext xmlns:c16="http://schemas.microsoft.com/office/drawing/2014/chart" uri="{C3380CC4-5D6E-409C-BE32-E72D297353CC}">
              <c16:uniqueId val="{00000000-CE05-4075-8D1F-3F9F5BAEDDA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CE05-4075-8D1F-3F9F5BAEDDA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91.58</c:v>
                </c:pt>
                <c:pt idx="1">
                  <c:v>91.87</c:v>
                </c:pt>
                <c:pt idx="2">
                  <c:v>91.53</c:v>
                </c:pt>
                <c:pt idx="3">
                  <c:v>91.14</c:v>
                </c:pt>
                <c:pt idx="4">
                  <c:v>89.66</c:v>
                </c:pt>
              </c:numCache>
            </c:numRef>
          </c:val>
          <c:extLst>
            <c:ext xmlns:c16="http://schemas.microsoft.com/office/drawing/2014/chart" uri="{C3380CC4-5D6E-409C-BE32-E72D297353CC}">
              <c16:uniqueId val="{00000000-15A2-48B1-9D84-BD40B3DDCFB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15A2-48B1-9D84-BD40B3DDCFB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79.11</c:v>
                </c:pt>
                <c:pt idx="1">
                  <c:v>84.75</c:v>
                </c:pt>
                <c:pt idx="2">
                  <c:v>77.86</c:v>
                </c:pt>
                <c:pt idx="3">
                  <c:v>76.19</c:v>
                </c:pt>
                <c:pt idx="4">
                  <c:v>68.760000000000005</c:v>
                </c:pt>
              </c:numCache>
            </c:numRef>
          </c:val>
          <c:extLst>
            <c:ext xmlns:c16="http://schemas.microsoft.com/office/drawing/2014/chart" uri="{C3380CC4-5D6E-409C-BE32-E72D297353CC}">
              <c16:uniqueId val="{00000000-ADDF-4101-A21B-37498BE2126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ADDF-4101-A21B-37498BE2126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E8-4E62-85B6-5F24F6065FE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E8-4E62-85B6-5F24F6065FE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5C-4B22-B3FC-0BE6EDD70DC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5C-4B22-B3FC-0BE6EDD70DC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B8-4A22-A056-C99B3E71557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B8-4A22-A056-C99B3E71557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DD-4CD9-B351-88875221918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DD-4CD9-B351-88875221918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1612.04</c:v>
                </c:pt>
                <c:pt idx="1">
                  <c:v>1404.22</c:v>
                </c:pt>
                <c:pt idx="2">
                  <c:v>1315.18</c:v>
                </c:pt>
                <c:pt idx="3">
                  <c:v>1579.68</c:v>
                </c:pt>
                <c:pt idx="4">
                  <c:v>1734.01</c:v>
                </c:pt>
              </c:numCache>
            </c:numRef>
          </c:val>
          <c:extLst>
            <c:ext xmlns:c16="http://schemas.microsoft.com/office/drawing/2014/chart" uri="{C3380CC4-5D6E-409C-BE32-E72D297353CC}">
              <c16:uniqueId val="{00000000-833E-45EB-94E3-4934CC06C35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833E-45EB-94E3-4934CC06C35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49.33</c:v>
                </c:pt>
                <c:pt idx="1">
                  <c:v>55.55</c:v>
                </c:pt>
                <c:pt idx="2">
                  <c:v>51.32</c:v>
                </c:pt>
                <c:pt idx="3">
                  <c:v>55.91</c:v>
                </c:pt>
                <c:pt idx="4">
                  <c:v>43.11</c:v>
                </c:pt>
              </c:numCache>
            </c:numRef>
          </c:val>
          <c:extLst>
            <c:ext xmlns:c16="http://schemas.microsoft.com/office/drawing/2014/chart" uri="{C3380CC4-5D6E-409C-BE32-E72D297353CC}">
              <c16:uniqueId val="{00000000-F7C7-4859-8D66-769B4FAD0E5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F7C7-4859-8D66-769B4FAD0E5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434.57</c:v>
                </c:pt>
                <c:pt idx="1">
                  <c:v>400.35</c:v>
                </c:pt>
                <c:pt idx="2">
                  <c:v>451.53</c:v>
                </c:pt>
                <c:pt idx="3">
                  <c:v>419.61</c:v>
                </c:pt>
                <c:pt idx="4">
                  <c:v>549.83000000000004</c:v>
                </c:pt>
              </c:numCache>
            </c:numRef>
          </c:val>
          <c:extLst>
            <c:ext xmlns:c16="http://schemas.microsoft.com/office/drawing/2014/chart" uri="{C3380CC4-5D6E-409C-BE32-E72D297353CC}">
              <c16:uniqueId val="{00000000-6E27-4B50-96EF-166B0EE4B07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6E27-4B50-96EF-166B0EE4B07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CB41" sqref="CB4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大石田町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7257</v>
      </c>
      <c r="AM8" s="66"/>
      <c r="AN8" s="66"/>
      <c r="AO8" s="66"/>
      <c r="AP8" s="66"/>
      <c r="AQ8" s="66"/>
      <c r="AR8" s="66"/>
      <c r="AS8" s="66"/>
      <c r="AT8" s="65">
        <f>データ!$S$6</f>
        <v>79.540000000000006</v>
      </c>
      <c r="AU8" s="65"/>
      <c r="AV8" s="65"/>
      <c r="AW8" s="65"/>
      <c r="AX8" s="65"/>
      <c r="AY8" s="65"/>
      <c r="AZ8" s="65"/>
      <c r="BA8" s="65"/>
      <c r="BB8" s="65">
        <f>データ!$T$6</f>
        <v>91.24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v>
      </c>
      <c r="Q10" s="65"/>
      <c r="R10" s="65"/>
      <c r="S10" s="65"/>
      <c r="T10" s="65"/>
      <c r="U10" s="65"/>
      <c r="V10" s="65"/>
      <c r="W10" s="66">
        <f>データ!$Q$6</f>
        <v>4320</v>
      </c>
      <c r="X10" s="66"/>
      <c r="Y10" s="66"/>
      <c r="Z10" s="66"/>
      <c r="AA10" s="66"/>
      <c r="AB10" s="66"/>
      <c r="AC10" s="66"/>
      <c r="AD10" s="2"/>
      <c r="AE10" s="2"/>
      <c r="AF10" s="2"/>
      <c r="AG10" s="2"/>
      <c r="AH10" s="2"/>
      <c r="AI10" s="2"/>
      <c r="AJ10" s="2"/>
      <c r="AK10" s="2"/>
      <c r="AL10" s="66">
        <f>データ!$U$6</f>
        <v>72</v>
      </c>
      <c r="AM10" s="66"/>
      <c r="AN10" s="66"/>
      <c r="AO10" s="66"/>
      <c r="AP10" s="66"/>
      <c r="AQ10" s="66"/>
      <c r="AR10" s="66"/>
      <c r="AS10" s="66"/>
      <c r="AT10" s="65">
        <f>データ!$V$6</f>
        <v>0.74</v>
      </c>
      <c r="AU10" s="65"/>
      <c r="AV10" s="65"/>
      <c r="AW10" s="65"/>
      <c r="AX10" s="65"/>
      <c r="AY10" s="65"/>
      <c r="AZ10" s="65"/>
      <c r="BA10" s="65"/>
      <c r="BB10" s="65">
        <f>データ!$W$6</f>
        <v>97.3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85j2RyWydNvD2HsQUVQDw3H7HZRZI6cwDhrBHhQAtj0hgV+5zcLty5Cg9COnV9HDUKoCGGhYCgyiEWxCFQPHog==" saltValue="gtoxPUJEwcv8Qz0TzXt2q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63410</v>
      </c>
      <c r="D6" s="33">
        <f t="shared" si="3"/>
        <v>47</v>
      </c>
      <c r="E6" s="33">
        <f t="shared" si="3"/>
        <v>1</v>
      </c>
      <c r="F6" s="33">
        <f t="shared" si="3"/>
        <v>0</v>
      </c>
      <c r="G6" s="33">
        <f t="shared" si="3"/>
        <v>0</v>
      </c>
      <c r="H6" s="33" t="str">
        <f t="shared" si="3"/>
        <v>山形県　大石田町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v>
      </c>
      <c r="Q6" s="34">
        <f t="shared" si="3"/>
        <v>4320</v>
      </c>
      <c r="R6" s="34">
        <f t="shared" si="3"/>
        <v>7257</v>
      </c>
      <c r="S6" s="34">
        <f t="shared" si="3"/>
        <v>79.540000000000006</v>
      </c>
      <c r="T6" s="34">
        <f t="shared" si="3"/>
        <v>91.24</v>
      </c>
      <c r="U6" s="34">
        <f t="shared" si="3"/>
        <v>72</v>
      </c>
      <c r="V6" s="34">
        <f t="shared" si="3"/>
        <v>0.74</v>
      </c>
      <c r="W6" s="34">
        <f t="shared" si="3"/>
        <v>97.3</v>
      </c>
      <c r="X6" s="35">
        <f>IF(X7="",NA(),X7)</f>
        <v>79.11</v>
      </c>
      <c r="Y6" s="35">
        <f t="shared" ref="Y6:AG6" si="4">IF(Y7="",NA(),Y7)</f>
        <v>84.75</v>
      </c>
      <c r="Z6" s="35">
        <f t="shared" si="4"/>
        <v>77.86</v>
      </c>
      <c r="AA6" s="35">
        <f t="shared" si="4"/>
        <v>76.19</v>
      </c>
      <c r="AB6" s="35">
        <f t="shared" si="4"/>
        <v>68.760000000000005</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1612.04</v>
      </c>
      <c r="BF6" s="35">
        <f t="shared" ref="BF6:BN6" si="7">IF(BF7="",NA(),BF7)</f>
        <v>1404.22</v>
      </c>
      <c r="BG6" s="35">
        <f t="shared" si="7"/>
        <v>1315.18</v>
      </c>
      <c r="BH6" s="35">
        <f t="shared" si="7"/>
        <v>1579.68</v>
      </c>
      <c r="BI6" s="35">
        <f t="shared" si="7"/>
        <v>1734.01</v>
      </c>
      <c r="BJ6" s="35">
        <f t="shared" si="7"/>
        <v>1462.56</v>
      </c>
      <c r="BK6" s="35">
        <f t="shared" si="7"/>
        <v>1486.62</v>
      </c>
      <c r="BL6" s="35">
        <f t="shared" si="7"/>
        <v>1510.14</v>
      </c>
      <c r="BM6" s="35">
        <f t="shared" si="7"/>
        <v>1595.62</v>
      </c>
      <c r="BN6" s="35">
        <f t="shared" si="7"/>
        <v>1302.33</v>
      </c>
      <c r="BO6" s="34" t="str">
        <f>IF(BO7="","",IF(BO7="-","【-】","【"&amp;SUBSTITUTE(TEXT(BO7,"#,##0.00"),"-","△")&amp;"】"))</f>
        <v>【1,141.75】</v>
      </c>
      <c r="BP6" s="35">
        <f>IF(BP7="",NA(),BP7)</f>
        <v>49.33</v>
      </c>
      <c r="BQ6" s="35">
        <f t="shared" ref="BQ6:BY6" si="8">IF(BQ7="",NA(),BQ7)</f>
        <v>55.55</v>
      </c>
      <c r="BR6" s="35">
        <f t="shared" si="8"/>
        <v>51.32</v>
      </c>
      <c r="BS6" s="35">
        <f t="shared" si="8"/>
        <v>55.91</v>
      </c>
      <c r="BT6" s="35">
        <f t="shared" si="8"/>
        <v>43.11</v>
      </c>
      <c r="BU6" s="35">
        <f t="shared" si="8"/>
        <v>32.39</v>
      </c>
      <c r="BV6" s="35">
        <f t="shared" si="8"/>
        <v>24.39</v>
      </c>
      <c r="BW6" s="35">
        <f t="shared" si="8"/>
        <v>22.67</v>
      </c>
      <c r="BX6" s="35">
        <f t="shared" si="8"/>
        <v>37.92</v>
      </c>
      <c r="BY6" s="35">
        <f t="shared" si="8"/>
        <v>40.89</v>
      </c>
      <c r="BZ6" s="34" t="str">
        <f>IF(BZ7="","",IF(BZ7="-","【-】","【"&amp;SUBSTITUTE(TEXT(BZ7,"#,##0.00"),"-","△")&amp;"】"))</f>
        <v>【54.93】</v>
      </c>
      <c r="CA6" s="35">
        <f>IF(CA7="",NA(),CA7)</f>
        <v>434.57</v>
      </c>
      <c r="CB6" s="35">
        <f t="shared" ref="CB6:CJ6" si="9">IF(CB7="",NA(),CB7)</f>
        <v>400.35</v>
      </c>
      <c r="CC6" s="35">
        <f t="shared" si="9"/>
        <v>451.53</v>
      </c>
      <c r="CD6" s="35">
        <f t="shared" si="9"/>
        <v>419.61</v>
      </c>
      <c r="CE6" s="35">
        <f t="shared" si="9"/>
        <v>549.83000000000004</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26.04</v>
      </c>
      <c r="CM6" s="35">
        <f t="shared" ref="CM6:CU6" si="10">IF(CM7="",NA(),CM7)</f>
        <v>26.96</v>
      </c>
      <c r="CN6" s="35">
        <f t="shared" si="10"/>
        <v>25.79</v>
      </c>
      <c r="CO6" s="35">
        <f t="shared" si="10"/>
        <v>24.73</v>
      </c>
      <c r="CP6" s="35">
        <f t="shared" si="10"/>
        <v>21.19</v>
      </c>
      <c r="CQ6" s="35">
        <f t="shared" si="10"/>
        <v>50.49</v>
      </c>
      <c r="CR6" s="35">
        <f t="shared" si="10"/>
        <v>48.36</v>
      </c>
      <c r="CS6" s="35">
        <f t="shared" si="10"/>
        <v>48.7</v>
      </c>
      <c r="CT6" s="35">
        <f t="shared" si="10"/>
        <v>46.9</v>
      </c>
      <c r="CU6" s="35">
        <f t="shared" si="10"/>
        <v>47.95</v>
      </c>
      <c r="CV6" s="34" t="str">
        <f>IF(CV7="","",IF(CV7="-","【-】","【"&amp;SUBSTITUTE(TEXT(CV7,"#,##0.00"),"-","△")&amp;"】"))</f>
        <v>【56.91】</v>
      </c>
      <c r="CW6" s="35">
        <f>IF(CW7="",NA(),CW7)</f>
        <v>91.58</v>
      </c>
      <c r="CX6" s="35">
        <f t="shared" ref="CX6:DF6" si="11">IF(CX7="",NA(),CX7)</f>
        <v>91.87</v>
      </c>
      <c r="CY6" s="35">
        <f t="shared" si="11"/>
        <v>91.53</v>
      </c>
      <c r="CZ6" s="35">
        <f t="shared" si="11"/>
        <v>91.14</v>
      </c>
      <c r="DA6" s="35">
        <f t="shared" si="11"/>
        <v>89.66</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5">
        <f t="shared" si="14"/>
        <v>0.22</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63410</v>
      </c>
      <c r="D7" s="37">
        <v>47</v>
      </c>
      <c r="E7" s="37">
        <v>1</v>
      </c>
      <c r="F7" s="37">
        <v>0</v>
      </c>
      <c r="G7" s="37">
        <v>0</v>
      </c>
      <c r="H7" s="37" t="s">
        <v>107</v>
      </c>
      <c r="I7" s="37" t="s">
        <v>108</v>
      </c>
      <c r="J7" s="37" t="s">
        <v>109</v>
      </c>
      <c r="K7" s="37" t="s">
        <v>110</v>
      </c>
      <c r="L7" s="37" t="s">
        <v>111</v>
      </c>
      <c r="M7" s="37" t="s">
        <v>112</v>
      </c>
      <c r="N7" s="38" t="s">
        <v>113</v>
      </c>
      <c r="O7" s="38" t="s">
        <v>114</v>
      </c>
      <c r="P7" s="38">
        <v>1</v>
      </c>
      <c r="Q7" s="38">
        <v>4320</v>
      </c>
      <c r="R7" s="38">
        <v>7257</v>
      </c>
      <c r="S7" s="38">
        <v>79.540000000000006</v>
      </c>
      <c r="T7" s="38">
        <v>91.24</v>
      </c>
      <c r="U7" s="38">
        <v>72</v>
      </c>
      <c r="V7" s="38">
        <v>0.74</v>
      </c>
      <c r="W7" s="38">
        <v>97.3</v>
      </c>
      <c r="X7" s="38">
        <v>79.11</v>
      </c>
      <c r="Y7" s="38">
        <v>84.75</v>
      </c>
      <c r="Z7" s="38">
        <v>77.86</v>
      </c>
      <c r="AA7" s="38">
        <v>76.19</v>
      </c>
      <c r="AB7" s="38">
        <v>68.760000000000005</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1612.04</v>
      </c>
      <c r="BF7" s="38">
        <v>1404.22</v>
      </c>
      <c r="BG7" s="38">
        <v>1315.18</v>
      </c>
      <c r="BH7" s="38">
        <v>1579.68</v>
      </c>
      <c r="BI7" s="38">
        <v>1734.01</v>
      </c>
      <c r="BJ7" s="38">
        <v>1462.56</v>
      </c>
      <c r="BK7" s="38">
        <v>1486.62</v>
      </c>
      <c r="BL7" s="38">
        <v>1510.14</v>
      </c>
      <c r="BM7" s="38">
        <v>1595.62</v>
      </c>
      <c r="BN7" s="38">
        <v>1302.33</v>
      </c>
      <c r="BO7" s="38">
        <v>1141.75</v>
      </c>
      <c r="BP7" s="38">
        <v>49.33</v>
      </c>
      <c r="BQ7" s="38">
        <v>55.55</v>
      </c>
      <c r="BR7" s="38">
        <v>51.32</v>
      </c>
      <c r="BS7" s="38">
        <v>55.91</v>
      </c>
      <c r="BT7" s="38">
        <v>43.11</v>
      </c>
      <c r="BU7" s="38">
        <v>32.39</v>
      </c>
      <c r="BV7" s="38">
        <v>24.39</v>
      </c>
      <c r="BW7" s="38">
        <v>22.67</v>
      </c>
      <c r="BX7" s="38">
        <v>37.92</v>
      </c>
      <c r="BY7" s="38">
        <v>40.89</v>
      </c>
      <c r="BZ7" s="38">
        <v>54.93</v>
      </c>
      <c r="CA7" s="38">
        <v>434.57</v>
      </c>
      <c r="CB7" s="38">
        <v>400.35</v>
      </c>
      <c r="CC7" s="38">
        <v>451.53</v>
      </c>
      <c r="CD7" s="38">
        <v>419.61</v>
      </c>
      <c r="CE7" s="38">
        <v>549.83000000000004</v>
      </c>
      <c r="CF7" s="38">
        <v>530.83000000000004</v>
      </c>
      <c r="CG7" s="38">
        <v>734.18</v>
      </c>
      <c r="CH7" s="38">
        <v>789.62</v>
      </c>
      <c r="CI7" s="38">
        <v>423.18</v>
      </c>
      <c r="CJ7" s="38">
        <v>383.2</v>
      </c>
      <c r="CK7" s="38">
        <v>292.18</v>
      </c>
      <c r="CL7" s="38">
        <v>26.04</v>
      </c>
      <c r="CM7" s="38">
        <v>26.96</v>
      </c>
      <c r="CN7" s="38">
        <v>25.79</v>
      </c>
      <c r="CO7" s="38">
        <v>24.73</v>
      </c>
      <c r="CP7" s="38">
        <v>21.19</v>
      </c>
      <c r="CQ7" s="38">
        <v>50.49</v>
      </c>
      <c r="CR7" s="38">
        <v>48.36</v>
      </c>
      <c r="CS7" s="38">
        <v>48.7</v>
      </c>
      <c r="CT7" s="38">
        <v>46.9</v>
      </c>
      <c r="CU7" s="38">
        <v>47.95</v>
      </c>
      <c r="CV7" s="38">
        <v>56.91</v>
      </c>
      <c r="CW7" s="38">
        <v>91.58</v>
      </c>
      <c r="CX7" s="38">
        <v>91.87</v>
      </c>
      <c r="CY7" s="38">
        <v>91.53</v>
      </c>
      <c r="CZ7" s="38">
        <v>91.14</v>
      </c>
      <c r="DA7" s="38">
        <v>89.66</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0.22</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U0095</cp:lastModifiedBy>
  <cp:lastPrinted>2019-01-31T05:46:47Z</cp:lastPrinted>
  <dcterms:created xsi:type="dcterms:W3CDTF">2018-12-03T08:41:56Z</dcterms:created>
  <dcterms:modified xsi:type="dcterms:W3CDTF">2019-01-31T05:46:49Z</dcterms:modified>
  <cp:category/>
</cp:coreProperties>
</file>