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n7sK/DIiG5C0VMRI/ZIBtDzhjuMtkAKy6SMZCxlwn1b/YfZfX4CONNpt6/C3DPNd0X0vvLB3ctCjR3ArZlHwbw==" workbookSaltValue="97SWIcOtrW4EveSb7iEs1g==" workbookSpinCount="100000" lockStructure="1"/>
  <bookViews>
    <workbookView xWindow="0" yWindow="0" windowWidth="19215" windowHeight="6585"/>
  </bookViews>
  <sheets>
    <sheet name="法適用_水道事業" sheetId="4" r:id="rId1"/>
    <sheet name="データ" sheetId="5" state="hidden" r:id="rId2"/>
  </sheets>
  <calcPr calcId="145621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P10" i="4" s="1"/>
  <c r="O6" i="5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10" i="4"/>
  <c r="BB8" i="4"/>
  <c r="AD8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<sst xmlns="http://schemas.openxmlformats.org/spreadsheetml/2006/main" count="232" uniqueCount="120">
  <si>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</si>
  <si>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</si>
  <si>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</si>
  <si>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</si>
  <si>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</si>
  <si>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</si>
  <si>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</si>
  <si>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</si>
  <si>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</si>
  <si>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</si>
  <si>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</si>
  <si>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</si>
  <si>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</si>
  <si>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</si>
  <si>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</si>
  <si>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</si>
  <si>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</si>
  <si>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</si>
  <si>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</si>
  <si>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</si>
  <si>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</si>
  <si>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</si>
  <si>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</si>
  <si>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</si>
  <si>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</si>
  <si>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</si>
  <si>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</si>
  <si>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</si>
  <si>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</si>
  <si>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</si>
  <si>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</si>
  <si>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</si>
  <si>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</si>
  <si>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</si>
  <si>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</si>
  <si>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</si>
  <si>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</si>
  <si>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</si>
  <si>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</si>
  <si>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</si>
  <si>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</si>
  <si>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</si>
  <si>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</si>
  <si>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</si>
  <si>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</si>
  <si>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</si>
  <si>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</si>
  <si>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</si>
  <si>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</si>
  <si>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</si>
  <si>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</si>
  <si>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</si>
  <si>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</si>
  <si>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</si>
  <si>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</si>
  <si>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</si>
  <si>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</si>
  <si>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</si>
  <si>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</si>
  <si>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</si>
  <si>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</si>
  <si>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</si>
  <si>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</si>
  <si>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</si>
  <si>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</si>
  <si>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</si>
  <si>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</si>
  <si>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</si>
  <si>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</si>
  <si>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</si>
  <si>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</si>
  <si>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</si>
  <si>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</si>
  <si>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</si>
  <si>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</si>
  <si>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</si>
  <si>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</si>
  <si>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</si>
  <si>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</si>
  <si>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</si>
  <si>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</si>
  <si>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</si>
  <si>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</si>
  <si>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</si>
  <si>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</si>
  <si>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</si>
  <si>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</si>
  <si>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</si>
  <si>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</si>
  <si>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</si>
  <si>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</si>
  <si>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</si>
  <si>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</si>
  <si>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</si>
  <si>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</si>
  <si>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</si>
  <si>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</si>
  <si>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</si>
  <si>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</si>
  <si>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</si>
  <si>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</si>
  <si>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</si>
  <si>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</si>
  <si>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</si>
  <si>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</si>
  <si>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真室川町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</si>
  <si>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</si>
  <si>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</si>
  <si>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</si>
  <si>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</si>
  <si>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</si>
  <si>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</si>
  <si>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</si>
  <si>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</si>
  <si>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</si>
  <si>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</si>
  <si>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</si>
  <si>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・有形固定資産減価償却率は年々増加傾向にある。今後も管路の更新需要が高まってくことが予想されるため、計画的な更新を進めていく必要がある。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ネンネン</t>
    </rPh>
    <rPh sb="15" eb="17">
      <t>ゾウカ</t>
    </rPh>
    <rPh sb="17" eb="19">
      <t>ケイコウ</t>
    </rPh>
    <rPh sb="23" eb="25">
      <t>コンゴ</t>
    </rPh>
    <rPh sb="26" eb="28">
      <t>カンロ</t>
    </rPh>
    <rPh sb="29" eb="31">
      <t>コウシン</t>
    </rPh>
    <rPh sb="31" eb="33">
      <t>ジュヨウ</t>
    </rPh>
    <rPh sb="34" eb="35">
      <t>タカ</t>
    </rPh>
    <rPh sb="42" eb="44">
      <t>ヨソウ</t>
    </rPh>
    <rPh sb="50" eb="53">
      <t>ケイカクテキ</t>
    </rPh>
    <rPh sb="54" eb="56">
      <t>コウシン</t>
    </rPh>
    <rPh sb="57" eb="58">
      <t>スス</t>
    </rPh>
    <rPh sb="62" eb="64">
      <t>ヒツヨウ</t>
    </rPh>
    <phoneticPr fontId="4"/>
  </si>
  <si>
    <t>・経常収支比率は100％を超えているが、料金回収率は低く、一般会計からの繰入れにより収支を保っている状況にある。
・例年にない寒気の影響で冬期間の配水量は例年よりも増加したが、料金は翌年度春に精算となるため、H29年度の有収水量に反映されず、有収率は例年より減少した。
・有収率の減少に加え、H29年度は事業費、減価償却費の増加により経常費用が増加したため、給水原価も増加した。
・給水原価の上昇により、料金回収率も減少となった。</t>
    <rPh sb="20" eb="22">
      <t>リョウキン</t>
    </rPh>
    <rPh sb="22" eb="24">
      <t>カイシュウ</t>
    </rPh>
    <rPh sb="24" eb="25">
      <t>リツ</t>
    </rPh>
    <rPh sb="26" eb="27">
      <t>ヒク</t>
    </rPh>
    <rPh sb="42" eb="44">
      <t>シュウシ</t>
    </rPh>
    <rPh sb="45" eb="46">
      <t>タモ</t>
    </rPh>
    <rPh sb="50" eb="52">
      <t>ジョウキョウ</t>
    </rPh>
    <rPh sb="58" eb="60">
      <t>レイネン</t>
    </rPh>
    <rPh sb="63" eb="65">
      <t>カンキ</t>
    </rPh>
    <rPh sb="66" eb="68">
      <t>エイキョウ</t>
    </rPh>
    <rPh sb="69" eb="71">
      <t>トウキ</t>
    </rPh>
    <rPh sb="71" eb="72">
      <t>カン</t>
    </rPh>
    <rPh sb="73" eb="75">
      <t>ハイスイ</t>
    </rPh>
    <rPh sb="75" eb="76">
      <t>リョウ</t>
    </rPh>
    <rPh sb="77" eb="79">
      <t>レイネン</t>
    </rPh>
    <rPh sb="82" eb="84">
      <t>ゾウカ</t>
    </rPh>
    <rPh sb="88" eb="90">
      <t>リョウキン</t>
    </rPh>
    <rPh sb="91" eb="94">
      <t>ヨクネンド</t>
    </rPh>
    <rPh sb="94" eb="95">
      <t>ハル</t>
    </rPh>
    <rPh sb="96" eb="98">
      <t>セイサン</t>
    </rPh>
    <rPh sb="107" eb="109">
      <t>ネンド</t>
    </rPh>
    <rPh sb="110" eb="112">
      <t>ユウシュウ</t>
    </rPh>
    <rPh sb="112" eb="114">
      <t>スイリョウ</t>
    </rPh>
    <rPh sb="115" eb="117">
      <t>ハンエイ</t>
    </rPh>
    <rPh sb="121" eb="123">
      <t>ユウシュウ</t>
    </rPh>
    <rPh sb="123" eb="124">
      <t>リツ</t>
    </rPh>
    <rPh sb="125" eb="127">
      <t>レイネン</t>
    </rPh>
    <rPh sb="129" eb="131">
      <t>ゲンショウ</t>
    </rPh>
    <rPh sb="136" eb="138">
      <t>ユウシュウ</t>
    </rPh>
    <rPh sb="138" eb="139">
      <t>リツ</t>
    </rPh>
    <rPh sb="140" eb="142">
      <t>ゲンショウ</t>
    </rPh>
    <rPh sb="143" eb="144">
      <t>クワ</t>
    </rPh>
    <rPh sb="149" eb="151">
      <t>ネンド</t>
    </rPh>
    <rPh sb="152" eb="154">
      <t>ジギョウ</t>
    </rPh>
    <rPh sb="154" eb="155">
      <t>ヒ</t>
    </rPh>
    <rPh sb="156" eb="158">
      <t>ゲンカ</t>
    </rPh>
    <rPh sb="158" eb="160">
      <t>ショウキャク</t>
    </rPh>
    <rPh sb="160" eb="161">
      <t>ヒ</t>
    </rPh>
    <rPh sb="162" eb="164">
      <t>ゾウカ</t>
    </rPh>
    <rPh sb="167" eb="169">
      <t>ケイジョウ</t>
    </rPh>
    <rPh sb="169" eb="171">
      <t>ヒヨウ</t>
    </rPh>
    <rPh sb="172" eb="174">
      <t>ゾウカ</t>
    </rPh>
    <rPh sb="179" eb="181">
      <t>キュウスイ</t>
    </rPh>
    <rPh sb="181" eb="183">
      <t>ゲンカ</t>
    </rPh>
    <rPh sb="184" eb="186">
      <t>ゾウカ</t>
    </rPh>
    <rPh sb="191" eb="193">
      <t>キュウスイ</t>
    </rPh>
    <rPh sb="193" eb="195">
      <t>ゲンカ</t>
    </rPh>
    <rPh sb="196" eb="198">
      <t>ジョウショウ</t>
    </rPh>
    <rPh sb="202" eb="204">
      <t>リョウキン</t>
    </rPh>
    <rPh sb="204" eb="206">
      <t>カイシュウ</t>
    </rPh>
    <rPh sb="206" eb="207">
      <t>リツ</t>
    </rPh>
    <rPh sb="208" eb="210">
      <t>ゲンショウ</t>
    </rPh>
    <phoneticPr fontId="4"/>
  </si>
  <si>
    <t>・人口減少が進む中で、給水収益だけでは経営が困難であるため、一般会計からの繰入れに頼らざるを得ない状況にある。
・支出は減価償却費の割合が大きいため、内部留保と投資のバランスをとりながら、中長期的な見通しを立て、計画的に更新を行っていく必要がある。</t>
    <rPh sb="1" eb="3">
      <t>ジンコウ</t>
    </rPh>
    <rPh sb="3" eb="5">
      <t>ゲンショウ</t>
    </rPh>
    <rPh sb="6" eb="7">
      <t>スス</t>
    </rPh>
    <rPh sb="8" eb="9">
      <t>ナカ</t>
    </rPh>
    <rPh sb="11" eb="13">
      <t>キュウスイ</t>
    </rPh>
    <rPh sb="13" eb="15">
      <t>シュウエキ</t>
    </rPh>
    <rPh sb="19" eb="21">
      <t>ケイエイ</t>
    </rPh>
    <rPh sb="22" eb="24">
      <t>コンナン</t>
    </rPh>
    <rPh sb="30" eb="32">
      <t>イッパン</t>
    </rPh>
    <rPh sb="32" eb="34">
      <t>カイケイ</t>
    </rPh>
    <rPh sb="37" eb="39">
      <t>クリイ</t>
    </rPh>
    <rPh sb="41" eb="42">
      <t>タヨ</t>
    </rPh>
    <rPh sb="46" eb="47">
      <t>エ</t>
    </rPh>
    <rPh sb="49" eb="51">
      <t>ジョウキョウ</t>
    </rPh>
    <rPh sb="57" eb="59">
      <t>シシュツ</t>
    </rPh>
    <rPh sb="60" eb="62">
      <t>ゲンカ</t>
    </rPh>
    <rPh sb="62" eb="64">
      <t>ショウキャク</t>
    </rPh>
    <rPh sb="64" eb="65">
      <t>ヒ</t>
    </rPh>
    <rPh sb="66" eb="68">
      <t>ワリアイ</t>
    </rPh>
    <rPh sb="69" eb="70">
      <t>オオ</t>
    </rPh>
    <rPh sb="75" eb="77">
      <t>ナイブ</t>
    </rPh>
    <rPh sb="77" eb="79">
      <t>リュウホ</t>
    </rPh>
    <rPh sb="80" eb="82">
      <t>トウシ</t>
    </rPh>
    <rPh sb="94" eb="98">
      <t>チュウチョウキテキ</t>
    </rPh>
    <rPh sb="99" eb="101">
      <t>ミトオ</t>
    </rPh>
    <rPh sb="103" eb="104">
      <t>タ</t>
    </rPh>
    <rPh sb="106" eb="109">
      <t>ケイカクテキ</t>
    </rPh>
    <rPh sb="110" eb="112">
      <t>コウシン</t>
    </rPh>
    <rPh sb="113" eb="114">
      <t>オコナ</t>
    </rPh>
    <rPh sb="118" eb="120">
      <t>ヒツヨウ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</si>
</sst>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10" xfId="2" applyFont="1" applyBorder="1" applyAlignment="1" applyProtection="1">
      <alignment horizontal="left" vertical="top" wrapText="1"/>
      <protection locked="0"/>
    </xf>
    <xf numFmtId="0" fontId="5" fillId="0" borderId="11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2.6</c:v>
                </c:pt>
                <c:pt idx="2">
                  <c:v>0.44</c:v>
                </c:pt>
                <c:pt idx="3">
                  <c:v>0.08</c:v>
                </c:pt>
                <c:pt idx="4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72-4CC2-8F9D-1B32F4D3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9504"/>
        <c:axId val="50929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0.64</c:v>
                </c:pt>
                <c:pt idx="1">
                  <c:v>0.56000000000000005</c:v>
                </c:pt>
                <c:pt idx="2">
                  <c:v>0.65</c:v>
                </c:pt>
                <c:pt idx="3">
                  <c:v>0.46</c:v>
                </c:pt>
                <c:pt idx="4">
                  <c:v>0.44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72-4CC2-8F9D-1B32F4D3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09504"/>
        <c:axId val="50929664"/>
      </c:lineChart>
      <c:dateAx>
        <c:axId val="5150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929664"/>
        <c:crosses val="autoZero"/>
        <c:auto val="1"/>
        <c:lblOffset val="100"/>
        <c:baseTimeUnit val="years"/>
      </c:dateAx>
      <c:valAx>
        <c:axId val="50929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50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37.24</c:v>
                </c:pt>
                <c:pt idx="1">
                  <c:v>38.01</c:v>
                </c:pt>
                <c:pt idx="2">
                  <c:v>36.31</c:v>
                </c:pt>
                <c:pt idx="3">
                  <c:v>58.32</c:v>
                </c:pt>
                <c:pt idx="4">
                  <c:v>61.19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19-4539-BED9-4E85E9290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09824"/>
        <c:axId val="9211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49.77</c:v>
                </c:pt>
                <c:pt idx="1">
                  <c:v>49.22</c:v>
                </c:pt>
                <c:pt idx="2">
                  <c:v>49.08</c:v>
                </c:pt>
                <c:pt idx="3">
                  <c:v>49.32</c:v>
                </c:pt>
                <c:pt idx="4">
                  <c:v>50.24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19-4539-BED9-4E85E9290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09824"/>
        <c:axId val="92116096"/>
      </c:lineChart>
      <c:dateAx>
        <c:axId val="9210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16096"/>
        <c:crosses val="autoZero"/>
        <c:auto val="1"/>
        <c:lblOffset val="100"/>
        <c:baseTimeUnit val="years"/>
      </c:dateAx>
      <c:valAx>
        <c:axId val="9211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0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77.63</c:v>
                </c:pt>
                <c:pt idx="1">
                  <c:v>75.97</c:v>
                </c:pt>
                <c:pt idx="2">
                  <c:v>82.77</c:v>
                </c:pt>
                <c:pt idx="3">
                  <c:v>75.64</c:v>
                </c:pt>
                <c:pt idx="4">
                  <c:v>70.06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38-41A6-A999-FB94DD37B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93312"/>
        <c:axId val="9249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79.98</c:v>
                </c:pt>
                <c:pt idx="1">
                  <c:v>79.48</c:v>
                </c:pt>
                <c:pt idx="2">
                  <c:v>79.3</c:v>
                </c:pt>
                <c:pt idx="3">
                  <c:v>79.34</c:v>
                </c:pt>
                <c:pt idx="4">
                  <c:v>78.650000000000006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38-41A6-A999-FB94DD37B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93312"/>
        <c:axId val="92495232"/>
      </c:lineChart>
      <c:dateAx>
        <c:axId val="9249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495232"/>
        <c:crosses val="autoZero"/>
        <c:auto val="1"/>
        <c:lblOffset val="100"/>
        <c:baseTimeUnit val="years"/>
      </c:dateAx>
      <c:valAx>
        <c:axId val="9249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49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100.02</c:v>
                </c:pt>
                <c:pt idx="1">
                  <c:v>103.47</c:v>
                </c:pt>
                <c:pt idx="2">
                  <c:v>106.17</c:v>
                </c:pt>
                <c:pt idx="3">
                  <c:v>100.62</c:v>
                </c:pt>
                <c:pt idx="4">
                  <c:v>100.66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B-4EF5-8326-30C2F099A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64352"/>
        <c:axId val="5097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105.53</c:v>
                </c:pt>
                <c:pt idx="1">
                  <c:v>107.2</c:v>
                </c:pt>
                <c:pt idx="2">
                  <c:v>106.62</c:v>
                </c:pt>
                <c:pt idx="3">
                  <c:v>107.95</c:v>
                </c:pt>
                <c:pt idx="4">
                  <c:v>104.47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0B-4EF5-8326-30C2F099A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4352"/>
        <c:axId val="50970624"/>
      </c:lineChart>
      <c:dateAx>
        <c:axId val="5096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970624"/>
        <c:crosses val="autoZero"/>
        <c:auto val="1"/>
        <c:lblOffset val="100"/>
        <c:baseTimeUnit val="years"/>
      </c:dateAx>
      <c:valAx>
        <c:axId val="50970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96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40.159999999999997</c:v>
                </c:pt>
                <c:pt idx="1">
                  <c:v>40.96</c:v>
                </c:pt>
                <c:pt idx="2">
                  <c:v>41.5</c:v>
                </c:pt>
                <c:pt idx="3">
                  <c:v>47.65</c:v>
                </c:pt>
                <c:pt idx="4">
                  <c:v>49.81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26-4A27-A138-3098BAA50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90656"/>
        <c:axId val="8279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36.43</c:v>
                </c:pt>
                <c:pt idx="1">
                  <c:v>46.12</c:v>
                </c:pt>
                <c:pt idx="2">
                  <c:v>47.44</c:v>
                </c:pt>
                <c:pt idx="3">
                  <c:v>48.3</c:v>
                </c:pt>
                <c:pt idx="4">
                  <c:v>45.14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26-4A27-A138-3098BAA50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0656"/>
        <c:axId val="82796928"/>
      </c:lineChart>
      <c:dateAx>
        <c:axId val="8279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796928"/>
        <c:crosses val="autoZero"/>
        <c:auto val="1"/>
        <c:lblOffset val="100"/>
        <c:baseTimeUnit val="years"/>
      </c:dateAx>
      <c:valAx>
        <c:axId val="8279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79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0.74</c:v>
                </c:pt>
                <c:pt idx="4" formatCode="#,##0.00;&quot;△&quot;#,##0.00;&quot;-&quot;">
                  <c:v>0.73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1-4B9C-ACDC-A39E37795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27904"/>
        <c:axId val="9183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8.7200000000000006</c:v>
                </c:pt>
                <c:pt idx="1">
                  <c:v>9.86</c:v>
                </c:pt>
                <c:pt idx="2">
                  <c:v>11.16</c:v>
                </c:pt>
                <c:pt idx="3">
                  <c:v>12.43</c:v>
                </c:pt>
                <c:pt idx="4">
                  <c:v>13.58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21-4B9C-ACDC-A39E37795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27904"/>
        <c:axId val="91833088"/>
      </c:lineChart>
      <c:dateAx>
        <c:axId val="82827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33088"/>
        <c:crosses val="autoZero"/>
        <c:auto val="1"/>
        <c:lblOffset val="100"/>
        <c:baseTimeUnit val="years"/>
      </c:dateAx>
      <c:valAx>
        <c:axId val="9183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827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4B-4150-8EA2-B49DD5A04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66240"/>
        <c:axId val="91868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28.31</c:v>
                </c:pt>
                <c:pt idx="1">
                  <c:v>13.46</c:v>
                </c:pt>
                <c:pt idx="2">
                  <c:v>12.59</c:v>
                </c:pt>
                <c:pt idx="3">
                  <c:v>12.44</c:v>
                </c:pt>
                <c:pt idx="4">
                  <c:v>16.399999999999999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4B-4150-8EA2-B49DD5A04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6240"/>
        <c:axId val="91868160"/>
      </c:lineChart>
      <c:dateAx>
        <c:axId val="91866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68160"/>
        <c:crosses val="autoZero"/>
        <c:auto val="1"/>
        <c:lblOffset val="100"/>
        <c:baseTimeUnit val="years"/>
      </c:dateAx>
      <c:valAx>
        <c:axId val="91868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66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1176.33</c:v>
                </c:pt>
                <c:pt idx="1">
                  <c:v>884.55</c:v>
                </c:pt>
                <c:pt idx="2">
                  <c:v>1281.51</c:v>
                </c:pt>
                <c:pt idx="3">
                  <c:v>150.16999999999999</c:v>
                </c:pt>
                <c:pt idx="4">
                  <c:v>166.47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CE-41F7-B03A-2C969A160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95680"/>
        <c:axId val="9190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1164.51</c:v>
                </c:pt>
                <c:pt idx="1">
                  <c:v>434.72</c:v>
                </c:pt>
                <c:pt idx="2">
                  <c:v>416.14</c:v>
                </c:pt>
                <c:pt idx="3">
                  <c:v>371.89</c:v>
                </c:pt>
                <c:pt idx="4">
                  <c:v>293.23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CE-41F7-B03A-2C969A160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95680"/>
        <c:axId val="91901952"/>
      </c:lineChart>
      <c:dateAx>
        <c:axId val="9189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01952"/>
        <c:crosses val="autoZero"/>
        <c:auto val="1"/>
        <c:lblOffset val="100"/>
        <c:baseTimeUnit val="years"/>
      </c:dateAx>
      <c:valAx>
        <c:axId val="91901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9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848.01</c:v>
                </c:pt>
                <c:pt idx="1">
                  <c:v>833.31</c:v>
                </c:pt>
                <c:pt idx="2">
                  <c:v>777.05</c:v>
                </c:pt>
                <c:pt idx="3">
                  <c:v>838.69</c:v>
                </c:pt>
                <c:pt idx="4">
                  <c:v>811.27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C9-4600-B638-B0012D930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41120"/>
        <c:axId val="9195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498.27</c:v>
                </c:pt>
                <c:pt idx="1">
                  <c:v>495.76</c:v>
                </c:pt>
                <c:pt idx="2">
                  <c:v>487.22</c:v>
                </c:pt>
                <c:pt idx="3">
                  <c:v>483.11</c:v>
                </c:pt>
                <c:pt idx="4">
                  <c:v>542.29999999999995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C9-4600-B638-B0012D930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41120"/>
        <c:axId val="91951488"/>
      </c:lineChart>
      <c:dateAx>
        <c:axId val="9194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51488"/>
        <c:crosses val="autoZero"/>
        <c:auto val="1"/>
        <c:lblOffset val="100"/>
        <c:baseTimeUnit val="years"/>
      </c:dateAx>
      <c:valAx>
        <c:axId val="91951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94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59.03</c:v>
                </c:pt>
                <c:pt idx="1">
                  <c:v>63</c:v>
                </c:pt>
                <c:pt idx="2">
                  <c:v>66.36</c:v>
                </c:pt>
                <c:pt idx="3">
                  <c:v>66.819999999999993</c:v>
                </c:pt>
                <c:pt idx="4">
                  <c:v>57.3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F8-4C56-9F2D-F119AC8B0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90656"/>
        <c:axId val="91992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90.64</c:v>
                </c:pt>
                <c:pt idx="1">
                  <c:v>93.66</c:v>
                </c:pt>
                <c:pt idx="2">
                  <c:v>92.76</c:v>
                </c:pt>
                <c:pt idx="3">
                  <c:v>93.28</c:v>
                </c:pt>
                <c:pt idx="4">
                  <c:v>87.51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F8-4C56-9F2D-F119AC8B0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90656"/>
        <c:axId val="91992832"/>
      </c:lineChart>
      <c:dateAx>
        <c:axId val="9199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92832"/>
        <c:crosses val="autoZero"/>
        <c:auto val="1"/>
        <c:lblOffset val="100"/>
        <c:baseTimeUnit val="years"/>
      </c:dateAx>
      <c:valAx>
        <c:axId val="91992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99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482.42</c:v>
                </c:pt>
                <c:pt idx="1">
                  <c:v>457.19</c:v>
                </c:pt>
                <c:pt idx="2">
                  <c:v>450.07</c:v>
                </c:pt>
                <c:pt idx="3">
                  <c:v>438.09</c:v>
                </c:pt>
                <c:pt idx="4">
                  <c:v>508.36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DA-4354-A8AC-6B1BA6BDA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84864"/>
        <c:axId val="9209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213.52</c:v>
                </c:pt>
                <c:pt idx="1">
                  <c:v>208.21</c:v>
                </c:pt>
                <c:pt idx="2">
                  <c:v>208.67</c:v>
                </c:pt>
                <c:pt idx="3">
                  <c:v>208.29</c:v>
                </c:pt>
                <c:pt idx="4">
                  <c:v>218.42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DA-4354-A8AC-6B1BA6BDA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84864"/>
        <c:axId val="92091136"/>
      </c:lineChart>
      <c:dateAx>
        <c:axId val="9208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91136"/>
        <c:crosses val="autoZero"/>
        <c:auto val="1"/>
        <c:lblOffset val="100"/>
        <c:baseTimeUnit val="years"/>
      </c:dateAx>
      <c:valAx>
        <c:axId val="9209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84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4" t="str">
        <f>データ!H6</f>
        <v>山形県　真室川町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A8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7978</v>
      </c>
      <c r="AM8" s="59"/>
      <c r="AN8" s="59"/>
      <c r="AO8" s="59"/>
      <c r="AP8" s="59"/>
      <c r="AQ8" s="59"/>
      <c r="AR8" s="59"/>
      <c r="AS8" s="59"/>
      <c r="AT8" s="50">
        <f>データ!$S$6</f>
        <v>374.22</v>
      </c>
      <c r="AU8" s="51"/>
      <c r="AV8" s="51"/>
      <c r="AW8" s="51"/>
      <c r="AX8" s="51"/>
      <c r="AY8" s="51"/>
      <c r="AZ8" s="51"/>
      <c r="BA8" s="51"/>
      <c r="BB8" s="52">
        <f>データ!$T$6</f>
        <v>21.32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61.23</v>
      </c>
      <c r="J10" s="51"/>
      <c r="K10" s="51"/>
      <c r="L10" s="51"/>
      <c r="M10" s="51"/>
      <c r="N10" s="51"/>
      <c r="O10" s="62"/>
      <c r="P10" s="52">
        <f>データ!$P$6</f>
        <v>94.79</v>
      </c>
      <c r="Q10" s="52"/>
      <c r="R10" s="52"/>
      <c r="S10" s="52"/>
      <c r="T10" s="52"/>
      <c r="U10" s="52"/>
      <c r="V10" s="52"/>
      <c r="W10" s="59">
        <f>データ!$Q$6</f>
        <v>5389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7502</v>
      </c>
      <c r="AM10" s="59"/>
      <c r="AN10" s="59"/>
      <c r="AO10" s="59"/>
      <c r="AP10" s="59"/>
      <c r="AQ10" s="59"/>
      <c r="AR10" s="59"/>
      <c r="AS10" s="59"/>
      <c r="AT10" s="50">
        <f>データ!$V$6</f>
        <v>42.1</v>
      </c>
      <c r="AU10" s="51"/>
      <c r="AV10" s="51"/>
      <c r="AW10" s="51"/>
      <c r="AX10" s="51"/>
      <c r="AY10" s="51"/>
      <c r="AZ10" s="51"/>
      <c r="BA10" s="51"/>
      <c r="BB10" s="52">
        <f>データ!$W$6</f>
        <v>178.19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118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117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83" t="s">
        <v>119</v>
      </c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5"/>
    </row>
    <row r="67" spans="1:78" ht="13.5" customHeight="1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83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5"/>
    </row>
    <row r="68" spans="1:78" ht="13.5" customHeight="1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83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5"/>
    </row>
    <row r="69" spans="1:78" ht="13.5" customHeight="1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83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5"/>
    </row>
    <row r="70" spans="1:78" ht="13.5" customHeight="1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83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5"/>
    </row>
    <row r="71" spans="1:78" ht="13.5" customHeight="1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83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5"/>
    </row>
    <row r="72" spans="1:78" ht="13.5" customHeight="1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83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5"/>
    </row>
    <row r="73" spans="1:78" ht="13.5" customHeight="1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83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5"/>
    </row>
    <row r="74" spans="1:78" ht="13.5" customHeight="1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83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5"/>
    </row>
    <row r="75" spans="1:78" ht="13.5" customHeight="1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83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5"/>
    </row>
    <row r="76" spans="1:78" ht="13.5" customHeight="1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83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5"/>
    </row>
    <row r="77" spans="1:78" ht="13.5" customHeight="1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83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5"/>
    </row>
    <row r="78" spans="1:78" ht="13.5" customHeight="1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83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5"/>
    </row>
    <row r="79" spans="1:78" ht="13.5" customHeight="1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83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5"/>
    </row>
    <row r="80" spans="1:78" ht="13.5" customHeight="1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83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5"/>
    </row>
    <row r="81" spans="1:78" ht="13.5" customHeight="1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83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5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6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8"/>
    </row>
    <row r="83" spans="1:78">
      <c r="C83" s="25" t="s">
        <v>40</v>
      </c>
    </row>
    <row r="84" spans="1:78" hidden="1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UuGePlQtX2LGpo0GIqr68APRfIX9debOelTVtDbSjGqLA/VMAqgdECflxwlVwqRck6H6b6NgdudBjLGjAL7TAA==" saltValue="rIJOxel1uFulYvG/ZIC09A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90" t="s">
        <v>62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2"/>
      <c r="X3" s="96" t="s">
        <v>63</v>
      </c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 t="s">
        <v>64</v>
      </c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</row>
    <row r="4" spans="1:144">
      <c r="A4" s="28" t="s">
        <v>65</v>
      </c>
      <c r="B4" s="30"/>
      <c r="C4" s="30"/>
      <c r="D4" s="30"/>
      <c r="E4" s="30"/>
      <c r="F4" s="30"/>
      <c r="G4" s="30"/>
      <c r="H4" s="93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/>
      <c r="X4" s="89" t="s">
        <v>66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 t="s">
        <v>67</v>
      </c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 t="s">
        <v>68</v>
      </c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 t="s">
        <v>69</v>
      </c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 t="s">
        <v>70</v>
      </c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 t="s">
        <v>71</v>
      </c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 t="s">
        <v>72</v>
      </c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 t="s">
        <v>73</v>
      </c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 t="s">
        <v>74</v>
      </c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 t="s">
        <v>75</v>
      </c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 t="s">
        <v>76</v>
      </c>
      <c r="EE4" s="89"/>
      <c r="EF4" s="89"/>
      <c r="EG4" s="89"/>
      <c r="EH4" s="89"/>
      <c r="EI4" s="89"/>
      <c r="EJ4" s="89"/>
      <c r="EK4" s="89"/>
      <c r="EL4" s="89"/>
      <c r="EM4" s="89"/>
      <c r="EN4" s="89"/>
    </row>
    <row r="5" spans="1:144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>
      <c r="A6" s="28" t="s">
        <v>104</v>
      </c>
      <c r="B6" s="33">
        <f>B7</f>
        <v>2017</v>
      </c>
      <c r="C6" s="33">
        <f t="shared" ref="C6:W6" si="3">C7</f>
        <v>63649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山形県　真室川町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A8</v>
      </c>
      <c r="M6" s="33" t="str">
        <f t="shared" si="3"/>
        <v>非設置</v>
      </c>
      <c r="N6" s="34" t="str">
        <f t="shared" si="3"/>
        <v>-</v>
      </c>
      <c r="O6" s="34">
        <f t="shared" si="3"/>
        <v>61.23</v>
      </c>
      <c r="P6" s="34">
        <f t="shared" si="3"/>
        <v>94.79</v>
      </c>
      <c r="Q6" s="34">
        <f t="shared" si="3"/>
        <v>5389</v>
      </c>
      <c r="R6" s="34">
        <f t="shared" si="3"/>
        <v>7978</v>
      </c>
      <c r="S6" s="34">
        <f t="shared" si="3"/>
        <v>374.22</v>
      </c>
      <c r="T6" s="34">
        <f t="shared" si="3"/>
        <v>21.32</v>
      </c>
      <c r="U6" s="34">
        <f t="shared" si="3"/>
        <v>7502</v>
      </c>
      <c r="V6" s="34">
        <f t="shared" si="3"/>
        <v>42.1</v>
      </c>
      <c r="W6" s="34">
        <f t="shared" si="3"/>
        <v>178.19</v>
      </c>
      <c r="X6" s="35">
        <f>IF(X7="",NA(),X7)</f>
        <v>100.02</v>
      </c>
      <c r="Y6" s="35">
        <f t="shared" ref="Y6:AG6" si="4">IF(Y7="",NA(),Y7)</f>
        <v>103.47</v>
      </c>
      <c r="Z6" s="35">
        <f t="shared" si="4"/>
        <v>106.17</v>
      </c>
      <c r="AA6" s="35">
        <f t="shared" si="4"/>
        <v>100.62</v>
      </c>
      <c r="AB6" s="35">
        <f t="shared" si="4"/>
        <v>100.66</v>
      </c>
      <c r="AC6" s="35">
        <f t="shared" si="4"/>
        <v>105.53</v>
      </c>
      <c r="AD6" s="35">
        <f t="shared" si="4"/>
        <v>107.2</v>
      </c>
      <c r="AE6" s="35">
        <f t="shared" si="4"/>
        <v>106.62</v>
      </c>
      <c r="AF6" s="35">
        <f t="shared" si="4"/>
        <v>107.95</v>
      </c>
      <c r="AG6" s="35">
        <f t="shared" si="4"/>
        <v>104.47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28.31</v>
      </c>
      <c r="AO6" s="35">
        <f t="shared" si="5"/>
        <v>13.46</v>
      </c>
      <c r="AP6" s="35">
        <f t="shared" si="5"/>
        <v>12.59</v>
      </c>
      <c r="AQ6" s="35">
        <f t="shared" si="5"/>
        <v>12.44</v>
      </c>
      <c r="AR6" s="35">
        <f t="shared" si="5"/>
        <v>16.399999999999999</v>
      </c>
      <c r="AS6" s="34" t="str">
        <f>IF(AS7="","",IF(AS7="-","【-】","【"&amp;SUBSTITUTE(TEXT(AS7,"#,##0.00"),"-","△")&amp;"】"))</f>
        <v>【0.85】</v>
      </c>
      <c r="AT6" s="35">
        <f>IF(AT7="",NA(),AT7)</f>
        <v>1176.33</v>
      </c>
      <c r="AU6" s="35">
        <f t="shared" ref="AU6:BC6" si="6">IF(AU7="",NA(),AU7)</f>
        <v>884.55</v>
      </c>
      <c r="AV6" s="35">
        <f t="shared" si="6"/>
        <v>1281.51</v>
      </c>
      <c r="AW6" s="35">
        <f t="shared" si="6"/>
        <v>150.16999999999999</v>
      </c>
      <c r="AX6" s="35">
        <f t="shared" si="6"/>
        <v>166.47</v>
      </c>
      <c r="AY6" s="35">
        <f t="shared" si="6"/>
        <v>1164.51</v>
      </c>
      <c r="AZ6" s="35">
        <f t="shared" si="6"/>
        <v>434.72</v>
      </c>
      <c r="BA6" s="35">
        <f t="shared" si="6"/>
        <v>416.14</v>
      </c>
      <c r="BB6" s="35">
        <f t="shared" si="6"/>
        <v>371.89</v>
      </c>
      <c r="BC6" s="35">
        <f t="shared" si="6"/>
        <v>293.23</v>
      </c>
      <c r="BD6" s="34" t="str">
        <f>IF(BD7="","",IF(BD7="-","【-】","【"&amp;SUBSTITUTE(TEXT(BD7,"#,##0.00"),"-","△")&amp;"】"))</f>
        <v>【264.34】</v>
      </c>
      <c r="BE6" s="35">
        <f>IF(BE7="",NA(),BE7)</f>
        <v>848.01</v>
      </c>
      <c r="BF6" s="35">
        <f t="shared" ref="BF6:BN6" si="7">IF(BF7="",NA(),BF7)</f>
        <v>833.31</v>
      </c>
      <c r="BG6" s="35">
        <f t="shared" si="7"/>
        <v>777.05</v>
      </c>
      <c r="BH6" s="35">
        <f t="shared" si="7"/>
        <v>838.69</v>
      </c>
      <c r="BI6" s="35">
        <f t="shared" si="7"/>
        <v>811.27</v>
      </c>
      <c r="BJ6" s="35">
        <f t="shared" si="7"/>
        <v>498.27</v>
      </c>
      <c r="BK6" s="35">
        <f t="shared" si="7"/>
        <v>495.76</v>
      </c>
      <c r="BL6" s="35">
        <f t="shared" si="7"/>
        <v>487.22</v>
      </c>
      <c r="BM6" s="35">
        <f t="shared" si="7"/>
        <v>483.11</v>
      </c>
      <c r="BN6" s="35">
        <f t="shared" si="7"/>
        <v>542.29999999999995</v>
      </c>
      <c r="BO6" s="34" t="str">
        <f>IF(BO7="","",IF(BO7="-","【-】","【"&amp;SUBSTITUTE(TEXT(BO7,"#,##0.00"),"-","△")&amp;"】"))</f>
        <v>【274.27】</v>
      </c>
      <c r="BP6" s="35">
        <f>IF(BP7="",NA(),BP7)</f>
        <v>59.03</v>
      </c>
      <c r="BQ6" s="35">
        <f t="shared" ref="BQ6:BY6" si="8">IF(BQ7="",NA(),BQ7)</f>
        <v>63</v>
      </c>
      <c r="BR6" s="35">
        <f t="shared" si="8"/>
        <v>66.36</v>
      </c>
      <c r="BS6" s="35">
        <f t="shared" si="8"/>
        <v>66.819999999999993</v>
      </c>
      <c r="BT6" s="35">
        <f t="shared" si="8"/>
        <v>57.3</v>
      </c>
      <c r="BU6" s="35">
        <f t="shared" si="8"/>
        <v>90.64</v>
      </c>
      <c r="BV6" s="35">
        <f t="shared" si="8"/>
        <v>93.66</v>
      </c>
      <c r="BW6" s="35">
        <f t="shared" si="8"/>
        <v>92.76</v>
      </c>
      <c r="BX6" s="35">
        <f t="shared" si="8"/>
        <v>93.28</v>
      </c>
      <c r="BY6" s="35">
        <f t="shared" si="8"/>
        <v>87.51</v>
      </c>
      <c r="BZ6" s="34" t="str">
        <f>IF(BZ7="","",IF(BZ7="-","【-】","【"&amp;SUBSTITUTE(TEXT(BZ7,"#,##0.00"),"-","△")&amp;"】"))</f>
        <v>【104.36】</v>
      </c>
      <c r="CA6" s="35">
        <f>IF(CA7="",NA(),CA7)</f>
        <v>482.42</v>
      </c>
      <c r="CB6" s="35">
        <f t="shared" ref="CB6:CJ6" si="9">IF(CB7="",NA(),CB7)</f>
        <v>457.19</v>
      </c>
      <c r="CC6" s="35">
        <f t="shared" si="9"/>
        <v>450.07</v>
      </c>
      <c r="CD6" s="35">
        <f t="shared" si="9"/>
        <v>438.09</v>
      </c>
      <c r="CE6" s="35">
        <f t="shared" si="9"/>
        <v>508.36</v>
      </c>
      <c r="CF6" s="35">
        <f t="shared" si="9"/>
        <v>213.52</v>
      </c>
      <c r="CG6" s="35">
        <f t="shared" si="9"/>
        <v>208.21</v>
      </c>
      <c r="CH6" s="35">
        <f t="shared" si="9"/>
        <v>208.67</v>
      </c>
      <c r="CI6" s="35">
        <f t="shared" si="9"/>
        <v>208.29</v>
      </c>
      <c r="CJ6" s="35">
        <f t="shared" si="9"/>
        <v>218.42</v>
      </c>
      <c r="CK6" s="34" t="str">
        <f>IF(CK7="","",IF(CK7="-","【-】","【"&amp;SUBSTITUTE(TEXT(CK7,"#,##0.00"),"-","△")&amp;"】"))</f>
        <v>【165.71】</v>
      </c>
      <c r="CL6" s="35">
        <f>IF(CL7="",NA(),CL7)</f>
        <v>37.24</v>
      </c>
      <c r="CM6" s="35">
        <f t="shared" ref="CM6:CU6" si="10">IF(CM7="",NA(),CM7)</f>
        <v>38.01</v>
      </c>
      <c r="CN6" s="35">
        <f t="shared" si="10"/>
        <v>36.31</v>
      </c>
      <c r="CO6" s="35">
        <f t="shared" si="10"/>
        <v>58.32</v>
      </c>
      <c r="CP6" s="35">
        <f t="shared" si="10"/>
        <v>61.19</v>
      </c>
      <c r="CQ6" s="35">
        <f t="shared" si="10"/>
        <v>49.77</v>
      </c>
      <c r="CR6" s="35">
        <f t="shared" si="10"/>
        <v>49.22</v>
      </c>
      <c r="CS6" s="35">
        <f t="shared" si="10"/>
        <v>49.08</v>
      </c>
      <c r="CT6" s="35">
        <f t="shared" si="10"/>
        <v>49.32</v>
      </c>
      <c r="CU6" s="35">
        <f t="shared" si="10"/>
        <v>50.24</v>
      </c>
      <c r="CV6" s="34" t="str">
        <f>IF(CV7="","",IF(CV7="-","【-】","【"&amp;SUBSTITUTE(TEXT(CV7,"#,##0.00"),"-","△")&amp;"】"))</f>
        <v>【60.41】</v>
      </c>
      <c r="CW6" s="35">
        <f>IF(CW7="",NA(),CW7)</f>
        <v>77.63</v>
      </c>
      <c r="CX6" s="35">
        <f t="shared" ref="CX6:DF6" si="11">IF(CX7="",NA(),CX7)</f>
        <v>75.97</v>
      </c>
      <c r="CY6" s="35">
        <f t="shared" si="11"/>
        <v>82.77</v>
      </c>
      <c r="CZ6" s="35">
        <f t="shared" si="11"/>
        <v>75.64</v>
      </c>
      <c r="DA6" s="35">
        <f t="shared" si="11"/>
        <v>70.06</v>
      </c>
      <c r="DB6" s="35">
        <f t="shared" si="11"/>
        <v>79.98</v>
      </c>
      <c r="DC6" s="35">
        <f t="shared" si="11"/>
        <v>79.48</v>
      </c>
      <c r="DD6" s="35">
        <f t="shared" si="11"/>
        <v>79.3</v>
      </c>
      <c r="DE6" s="35">
        <f t="shared" si="11"/>
        <v>79.34</v>
      </c>
      <c r="DF6" s="35">
        <f t="shared" si="11"/>
        <v>78.650000000000006</v>
      </c>
      <c r="DG6" s="34" t="str">
        <f>IF(DG7="","",IF(DG7="-","【-】","【"&amp;SUBSTITUTE(TEXT(DG7,"#,##0.00"),"-","△")&amp;"】"))</f>
        <v>【89.93】</v>
      </c>
      <c r="DH6" s="35">
        <f>IF(DH7="",NA(),DH7)</f>
        <v>40.159999999999997</v>
      </c>
      <c r="DI6" s="35">
        <f t="shared" ref="DI6:DQ6" si="12">IF(DI7="",NA(),DI7)</f>
        <v>40.96</v>
      </c>
      <c r="DJ6" s="35">
        <f t="shared" si="12"/>
        <v>41.5</v>
      </c>
      <c r="DK6" s="35">
        <f t="shared" si="12"/>
        <v>47.65</v>
      </c>
      <c r="DL6" s="35">
        <f t="shared" si="12"/>
        <v>49.81</v>
      </c>
      <c r="DM6" s="35">
        <f t="shared" si="12"/>
        <v>36.43</v>
      </c>
      <c r="DN6" s="35">
        <f t="shared" si="12"/>
        <v>46.12</v>
      </c>
      <c r="DO6" s="35">
        <f t="shared" si="12"/>
        <v>47.44</v>
      </c>
      <c r="DP6" s="35">
        <f t="shared" si="12"/>
        <v>48.3</v>
      </c>
      <c r="DQ6" s="35">
        <f t="shared" si="12"/>
        <v>45.14</v>
      </c>
      <c r="DR6" s="34" t="str">
        <f>IF(DR7="","",IF(DR7="-","【-】","【"&amp;SUBSTITUTE(TEXT(DR7,"#,##0.00"),"-","△")&amp;"】"))</f>
        <v>【48.12】</v>
      </c>
      <c r="DS6" s="34">
        <f>IF(DS7="",NA(),DS7)</f>
        <v>0</v>
      </c>
      <c r="DT6" s="34">
        <f t="shared" ref="DT6:EB6" si="13">IF(DT7="",NA(),DT7)</f>
        <v>0</v>
      </c>
      <c r="DU6" s="34">
        <f t="shared" si="13"/>
        <v>0</v>
      </c>
      <c r="DV6" s="35">
        <f t="shared" si="13"/>
        <v>0.74</v>
      </c>
      <c r="DW6" s="35">
        <f t="shared" si="13"/>
        <v>0.73</v>
      </c>
      <c r="DX6" s="35">
        <f t="shared" si="13"/>
        <v>8.7200000000000006</v>
      </c>
      <c r="DY6" s="35">
        <f t="shared" si="13"/>
        <v>9.86</v>
      </c>
      <c r="DZ6" s="35">
        <f t="shared" si="13"/>
        <v>11.16</v>
      </c>
      <c r="EA6" s="35">
        <f t="shared" si="13"/>
        <v>12.43</v>
      </c>
      <c r="EB6" s="35">
        <f t="shared" si="13"/>
        <v>13.58</v>
      </c>
      <c r="EC6" s="34" t="str">
        <f>IF(EC7="","",IF(EC7="-","【-】","【"&amp;SUBSTITUTE(TEXT(EC7,"#,##0.00"),"-","△")&amp;"】"))</f>
        <v>【15.89】</v>
      </c>
      <c r="ED6" s="35">
        <f>IF(ED7="",NA(),ED7)</f>
        <v>0.1</v>
      </c>
      <c r="EE6" s="35">
        <f t="shared" ref="EE6:EM6" si="14">IF(EE7="",NA(),EE7)</f>
        <v>2.6</v>
      </c>
      <c r="EF6" s="35">
        <f t="shared" si="14"/>
        <v>0.44</v>
      </c>
      <c r="EG6" s="35">
        <f t="shared" si="14"/>
        <v>0.08</v>
      </c>
      <c r="EH6" s="35">
        <f t="shared" si="14"/>
        <v>0.53</v>
      </c>
      <c r="EI6" s="35">
        <f t="shared" si="14"/>
        <v>0.64</v>
      </c>
      <c r="EJ6" s="35">
        <f t="shared" si="14"/>
        <v>0.56000000000000005</v>
      </c>
      <c r="EK6" s="35">
        <f t="shared" si="14"/>
        <v>0.65</v>
      </c>
      <c r="EL6" s="35">
        <f t="shared" si="14"/>
        <v>0.46</v>
      </c>
      <c r="EM6" s="35">
        <f t="shared" si="14"/>
        <v>0.44</v>
      </c>
      <c r="EN6" s="34" t="str">
        <f>IF(EN7="","",IF(EN7="-","【-】","【"&amp;SUBSTITUTE(TEXT(EN7,"#,##0.00"),"-","△")&amp;"】"))</f>
        <v>【0.69】</v>
      </c>
    </row>
    <row r="7" spans="1:144" s="36" customFormat="1">
      <c r="A7" s="28"/>
      <c r="B7" s="37">
        <v>2017</v>
      </c>
      <c r="C7" s="37">
        <v>63649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61.23</v>
      </c>
      <c r="P7" s="38">
        <v>94.79</v>
      </c>
      <c r="Q7" s="38">
        <v>5389</v>
      </c>
      <c r="R7" s="38">
        <v>7978</v>
      </c>
      <c r="S7" s="38">
        <v>374.22</v>
      </c>
      <c r="T7" s="38">
        <v>21.32</v>
      </c>
      <c r="U7" s="38">
        <v>7502</v>
      </c>
      <c r="V7" s="38">
        <v>42.1</v>
      </c>
      <c r="W7" s="38">
        <v>178.19</v>
      </c>
      <c r="X7" s="38">
        <v>100.02</v>
      </c>
      <c r="Y7" s="38">
        <v>103.47</v>
      </c>
      <c r="Z7" s="38">
        <v>106.17</v>
      </c>
      <c r="AA7" s="38">
        <v>100.62</v>
      </c>
      <c r="AB7" s="38">
        <v>100.66</v>
      </c>
      <c r="AC7" s="38">
        <v>105.53</v>
      </c>
      <c r="AD7" s="38">
        <v>107.2</v>
      </c>
      <c r="AE7" s="38">
        <v>106.62</v>
      </c>
      <c r="AF7" s="38">
        <v>107.95</v>
      </c>
      <c r="AG7" s="38">
        <v>104.47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28.31</v>
      </c>
      <c r="AO7" s="38">
        <v>13.46</v>
      </c>
      <c r="AP7" s="38">
        <v>12.59</v>
      </c>
      <c r="AQ7" s="38">
        <v>12.44</v>
      </c>
      <c r="AR7" s="38">
        <v>16.399999999999999</v>
      </c>
      <c r="AS7" s="38">
        <v>0.85</v>
      </c>
      <c r="AT7" s="38">
        <v>1176.33</v>
      </c>
      <c r="AU7" s="38">
        <v>884.55</v>
      </c>
      <c r="AV7" s="38">
        <v>1281.51</v>
      </c>
      <c r="AW7" s="38">
        <v>150.16999999999999</v>
      </c>
      <c r="AX7" s="38">
        <v>166.47</v>
      </c>
      <c r="AY7" s="38">
        <v>1164.51</v>
      </c>
      <c r="AZ7" s="38">
        <v>434.72</v>
      </c>
      <c r="BA7" s="38">
        <v>416.14</v>
      </c>
      <c r="BB7" s="38">
        <v>371.89</v>
      </c>
      <c r="BC7" s="38">
        <v>293.23</v>
      </c>
      <c r="BD7" s="38">
        <v>264.33999999999997</v>
      </c>
      <c r="BE7" s="38">
        <v>848.01</v>
      </c>
      <c r="BF7" s="38">
        <v>833.31</v>
      </c>
      <c r="BG7" s="38">
        <v>777.05</v>
      </c>
      <c r="BH7" s="38">
        <v>838.69</v>
      </c>
      <c r="BI7" s="38">
        <v>811.27</v>
      </c>
      <c r="BJ7" s="38">
        <v>498.27</v>
      </c>
      <c r="BK7" s="38">
        <v>495.76</v>
      </c>
      <c r="BL7" s="38">
        <v>487.22</v>
      </c>
      <c r="BM7" s="38">
        <v>483.11</v>
      </c>
      <c r="BN7" s="38">
        <v>542.29999999999995</v>
      </c>
      <c r="BO7" s="38">
        <v>274.27</v>
      </c>
      <c r="BP7" s="38">
        <v>59.03</v>
      </c>
      <c r="BQ7" s="38">
        <v>63</v>
      </c>
      <c r="BR7" s="38">
        <v>66.36</v>
      </c>
      <c r="BS7" s="38">
        <v>66.819999999999993</v>
      </c>
      <c r="BT7" s="38">
        <v>57.3</v>
      </c>
      <c r="BU7" s="38">
        <v>90.64</v>
      </c>
      <c r="BV7" s="38">
        <v>93.66</v>
      </c>
      <c r="BW7" s="38">
        <v>92.76</v>
      </c>
      <c r="BX7" s="38">
        <v>93.28</v>
      </c>
      <c r="BY7" s="38">
        <v>87.51</v>
      </c>
      <c r="BZ7" s="38">
        <v>104.36</v>
      </c>
      <c r="CA7" s="38">
        <v>482.42</v>
      </c>
      <c r="CB7" s="38">
        <v>457.19</v>
      </c>
      <c r="CC7" s="38">
        <v>450.07</v>
      </c>
      <c r="CD7" s="38">
        <v>438.09</v>
      </c>
      <c r="CE7" s="38">
        <v>508.36</v>
      </c>
      <c r="CF7" s="38">
        <v>213.52</v>
      </c>
      <c r="CG7" s="38">
        <v>208.21</v>
      </c>
      <c r="CH7" s="38">
        <v>208.67</v>
      </c>
      <c r="CI7" s="38">
        <v>208.29</v>
      </c>
      <c r="CJ7" s="38">
        <v>218.42</v>
      </c>
      <c r="CK7" s="38">
        <v>165.71</v>
      </c>
      <c r="CL7" s="38">
        <v>37.24</v>
      </c>
      <c r="CM7" s="38">
        <v>38.01</v>
      </c>
      <c r="CN7" s="38">
        <v>36.31</v>
      </c>
      <c r="CO7" s="38">
        <v>58.32</v>
      </c>
      <c r="CP7" s="38">
        <v>61.19</v>
      </c>
      <c r="CQ7" s="38">
        <v>49.77</v>
      </c>
      <c r="CR7" s="38">
        <v>49.22</v>
      </c>
      <c r="CS7" s="38">
        <v>49.08</v>
      </c>
      <c r="CT7" s="38">
        <v>49.32</v>
      </c>
      <c r="CU7" s="38">
        <v>50.24</v>
      </c>
      <c r="CV7" s="38">
        <v>60.41</v>
      </c>
      <c r="CW7" s="38">
        <v>77.63</v>
      </c>
      <c r="CX7" s="38">
        <v>75.97</v>
      </c>
      <c r="CY7" s="38">
        <v>82.77</v>
      </c>
      <c r="CZ7" s="38">
        <v>75.64</v>
      </c>
      <c r="DA7" s="38">
        <v>70.06</v>
      </c>
      <c r="DB7" s="38">
        <v>79.98</v>
      </c>
      <c r="DC7" s="38">
        <v>79.48</v>
      </c>
      <c r="DD7" s="38">
        <v>79.3</v>
      </c>
      <c r="DE7" s="38">
        <v>79.34</v>
      </c>
      <c r="DF7" s="38">
        <v>78.650000000000006</v>
      </c>
      <c r="DG7" s="38">
        <v>89.93</v>
      </c>
      <c r="DH7" s="38">
        <v>40.159999999999997</v>
      </c>
      <c r="DI7" s="38">
        <v>40.96</v>
      </c>
      <c r="DJ7" s="38">
        <v>41.5</v>
      </c>
      <c r="DK7" s="38">
        <v>47.65</v>
      </c>
      <c r="DL7" s="38">
        <v>49.81</v>
      </c>
      <c r="DM7" s="38">
        <v>36.43</v>
      </c>
      <c r="DN7" s="38">
        <v>46.12</v>
      </c>
      <c r="DO7" s="38">
        <v>47.44</v>
      </c>
      <c r="DP7" s="38">
        <v>48.3</v>
      </c>
      <c r="DQ7" s="38">
        <v>45.14</v>
      </c>
      <c r="DR7" s="38">
        <v>48.12</v>
      </c>
      <c r="DS7" s="38">
        <v>0</v>
      </c>
      <c r="DT7" s="38">
        <v>0</v>
      </c>
      <c r="DU7" s="38">
        <v>0</v>
      </c>
      <c r="DV7" s="38">
        <v>0.74</v>
      </c>
      <c r="DW7" s="38">
        <v>0.73</v>
      </c>
      <c r="DX7" s="38">
        <v>8.7200000000000006</v>
      </c>
      <c r="DY7" s="38">
        <v>9.86</v>
      </c>
      <c r="DZ7" s="38">
        <v>11.16</v>
      </c>
      <c r="EA7" s="38">
        <v>12.43</v>
      </c>
      <c r="EB7" s="38">
        <v>13.58</v>
      </c>
      <c r="EC7" s="38">
        <v>15.89</v>
      </c>
      <c r="ED7" s="38">
        <v>0.1</v>
      </c>
      <c r="EE7" s="38">
        <v>2.6</v>
      </c>
      <c r="EF7" s="38">
        <v>0.44</v>
      </c>
      <c r="EG7" s="38">
        <v>0.08</v>
      </c>
      <c r="EH7" s="38">
        <v>0.53</v>
      </c>
      <c r="EI7" s="38">
        <v>0.64</v>
      </c>
      <c r="EJ7" s="38">
        <v>0.56000000000000005</v>
      </c>
      <c r="EK7" s="38">
        <v>0.65</v>
      </c>
      <c r="EL7" s="38">
        <v>0.46</v>
      </c>
      <c r="EM7" s="38">
        <v>0.44</v>
      </c>
      <c r="EN7" s="38">
        <v>0.69</v>
      </c>
    </row>
    <row r="8" spans="1:144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2019-02-04T05:56:46Z</cp:lastPrinted>
  <dcterms:created xsi:type="dcterms:W3CDTF">2018-12-03T08:27:02Z</dcterms:created>
  <dcterms:modified xsi:type="dcterms:W3CDTF">2019-02-04T05:56:55Z</dcterms:modified>
  <cp:category/>
</cp:coreProperties>
</file>