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EzBXp3IgRRp8c2aZy3ghyKWmlfkLOM/4bhXlTrdVaVxNGsWLDuzm17DZcLQOwFXgSZ5qS3Lp2mVk9vHgWtMBw==" workbookSaltValue="Amo4VbYxDvXtNqMtBDnwJQ==" workbookSpinCount="100000" lockStructure="1"/>
  <bookViews>
    <workbookView xWindow="-75" yWindow="6600" windowWidth="19245" windowHeight="67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HM78" i="4"/>
  <c r="FL32" i="4"/>
  <c r="CS78" i="4"/>
  <c r="BX54" i="4"/>
  <c r="BX32" i="4"/>
  <c r="MN54" i="4"/>
  <c r="MN32" i="4"/>
  <c r="C11" i="5"/>
  <c r="D11" i="5"/>
  <c r="E11" i="5"/>
  <c r="B11" i="5"/>
  <c r="KC78" i="4" l="1"/>
  <c r="HG54" i="4"/>
  <c r="FH78" i="4"/>
  <c r="DS54" i="4"/>
  <c r="DS32" i="4"/>
  <c r="AN78" i="4"/>
  <c r="AE54" i="4"/>
  <c r="AE32" i="4"/>
  <c r="HG32" i="4"/>
  <c r="KU54" i="4"/>
  <c r="KU32" i="4"/>
  <c r="KF54" i="4"/>
  <c r="KF32" i="4"/>
  <c r="JJ78" i="4"/>
  <c r="GR54" i="4"/>
  <c r="GR32" i="4"/>
  <c r="EO78" i="4"/>
  <c r="DD32" i="4"/>
  <c r="DD54" i="4"/>
  <c r="U78" i="4"/>
  <c r="P54" i="4"/>
  <c r="P32" i="4"/>
  <c r="BZ78" i="4"/>
  <c r="BI54" i="4"/>
  <c r="BI32" i="4"/>
  <c r="LY54" i="4"/>
  <c r="LY32" i="4"/>
  <c r="LO78" i="4"/>
  <c r="IK54" i="4"/>
  <c r="IK32" i="4"/>
  <c r="GT78" i="4"/>
  <c r="EW54" i="4"/>
  <c r="EW32" i="4"/>
  <c r="BG78" i="4"/>
  <c r="AT54" i="4"/>
  <c r="AT32" i="4"/>
  <c r="LJ54" i="4"/>
  <c r="LJ32" i="4"/>
  <c r="KV78" i="4"/>
  <c r="HV54" i="4"/>
  <c r="HV32" i="4"/>
  <c r="GA78" i="4"/>
  <c r="EH54" i="4"/>
  <c r="EH32" i="4"/>
</calcChain>
</file>

<file path=xl/sharedStrings.xml><?xml version="1.0" encoding="utf-8"?>
<sst xmlns="http://schemas.openxmlformats.org/spreadsheetml/2006/main" count="288" uniqueCount="148">
  <si>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</si>
  <si>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</si>
  <si>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</si>
  <si>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</si>
  <si>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</si>
  <si>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</si>
  <si>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</si>
  <si>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</si>
  <si>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</si>
  <si>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</si>
  <si>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</si>
  <si>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</si>
  <si>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</si>
  <si>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</si>
  <si>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</si>
  <si>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</si>
  <si>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</si>
  <si>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</si>
  <si>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</si>
  <si>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</si>
  <si>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</si>
  <si>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</si>
  <si>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</si>
  <si>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</si>
  <si>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</si>
  <si>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</si>
  <si>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</si>
  <si>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</si>
  <si>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</si>
  <si>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</si>
  <si>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</si>
  <si>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</si>
  <si>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</si>
  <si>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</si>
  <si>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</si>
  <si>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</si>
  <si>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</si>
  <si>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</si>
  <si>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</si>
  <si>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</si>
  <si>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</si>
  <si>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</si>
  <si>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</si>
  <si>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</si>
  <si>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</si>
  <si>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</si>
  <si>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</si>
  <si>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</si>
  <si>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</si>
  <si>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</si>
  <si>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</si>
  <si>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</si>
  <si>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</si>
  <si>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</si>
  <si>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</si>
  <si>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</si>
  <si>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</si>
  <si>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</si>
  <si>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</si>
  <si>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</si>
  <si>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</si>
  <si>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</si>
  <si>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</si>
  <si>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</si>
  <si>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</si>
  <si>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</si>
  <si>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</si>
  <si>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</si>
  <si>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</si>
  <si>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</si>
  <si>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</si>
  <si>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</si>
  <si>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</si>
  <si>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</si>
  <si>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</si>
  <si>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</si>
  <si>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</si>
  <si>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</si>
  <si>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</si>
  <si>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</si>
  <si>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</si>
  <si>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</si>
  <si>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</si>
  <si>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</si>
  <si>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</si>
  <si>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</si>
  <si>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</si>
  <si>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</si>
  <si>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</si>
  <si>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</si>
  <si>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</si>
  <si>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</si>
  <si>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</si>
  <si>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</si>
  <si>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</si>
  <si>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</si>
  <si>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</si>
  <si>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</si>
  <si>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</si>
  <si>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</si>
  <si>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</si>
  <si>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</si>
  <si>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</si>
  <si>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</si>
  <si>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</si>
  <si>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</si>
  <si>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</si>
  <si>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</si>
  <si>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</si>
  <si>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</si>
  <si>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</si>
  <si>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</si>
  <si>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</si>
  <si>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</si>
  <si>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</si>
  <si>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</si>
  <si>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</si>
  <si>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</si>
  <si>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</si>
  <si>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</si>
  <si>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</si>
  <si>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</si>
  <si>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</si>
  <si>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</si>
  <si>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</si>
  <si>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真室川町</t>
  </si>
  <si>
    <t>町立真室川病院</t>
  </si>
  <si>
    <t>当然財務</t>
  </si>
  <si>
    <t>病院事業</t>
  </si>
  <si>
    <t>一般病院</t>
  </si>
  <si>
    <t>50床以上～100床未満</t>
  </si>
  <si>
    <t>非設置</t>
  </si>
  <si>
    <t>直営</t>
  </si>
  <si>
    <t>-</t>
  </si>
  <si>
    <t>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</si>
  <si>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</si>
  <si>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</si>
  <si>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</si>
  <si>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</si>
  <si>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</si>
  <si>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</si>
  <si>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</si>
  <si>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</si>
  <si>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</si>
  <si>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安心できる医療を確保するためへき地医療や救急医療体制の整備などを行い、住民に対する安全、安心、信頼性の高い医療提供を行っている。当地域は高齢化率が非常に高いことから、介護・福祉施設等と連携体制を図りながら医療サービスの充実に努め、地域における基幹的な医療機関として地域医療の確保のため重要な役割を果たしている。
　</t>
    <rPh sb="73" eb="76">
      <t>コウレイカ</t>
    </rPh>
    <rPh sb="76" eb="77">
      <t>リツ</t>
    </rPh>
    <rPh sb="78" eb="80">
      <t>ヒジョウ</t>
    </rPh>
    <rPh sb="81" eb="82">
      <t>タカ</t>
    </rPh>
    <rPh sb="91" eb="93">
      <t>フクシ</t>
    </rPh>
    <rPh sb="93" eb="95">
      <t>シセツ</t>
    </rPh>
    <phoneticPr fontId="5"/>
  </si>
  <si>
    <t>有形固定資産減価償却率において、当施設は建設から15年が経過し、建物・設備の償却期間は、まだ25年ほど残っていることから、当面横ばいに推移することが予想される。また、機械備品減価償却率については、耐用年数を超えた機械備品は使用頻度や優先度を考慮しながら計画的に更新を行っているため、数値は類似平均に比べ、大きく下回っている。尚、平成28年度に購入したＰＡＣＳ、超音波画像診断装置の未償却分が大部分を占めており、また、今後電子カルテの導入を予定しており、さらに未償却は増加することから、減価償却率は減少することが見込まれる。</t>
    <rPh sb="0" eb="2">
      <t>ユウケイ</t>
    </rPh>
    <rPh sb="2" eb="4">
      <t>コテイ</t>
    </rPh>
    <rPh sb="4" eb="6">
      <t>シサン</t>
    </rPh>
    <rPh sb="6" eb="8">
      <t>ゲンカ</t>
    </rPh>
    <rPh sb="8" eb="10">
      <t>ショウキャク</t>
    </rPh>
    <rPh sb="10" eb="11">
      <t>リツ</t>
    </rPh>
    <rPh sb="16" eb="17">
      <t>トウ</t>
    </rPh>
    <rPh sb="17" eb="19">
      <t>シセツ</t>
    </rPh>
    <rPh sb="20" eb="22">
      <t>ケンセツ</t>
    </rPh>
    <rPh sb="26" eb="27">
      <t>ネン</t>
    </rPh>
    <rPh sb="28" eb="30">
      <t>ケイカ</t>
    </rPh>
    <rPh sb="32" eb="34">
      <t>タテモノ</t>
    </rPh>
    <rPh sb="35" eb="37">
      <t>セツビ</t>
    </rPh>
    <rPh sb="38" eb="40">
      <t>ショウキャク</t>
    </rPh>
    <rPh sb="40" eb="42">
      <t>キカン</t>
    </rPh>
    <rPh sb="48" eb="49">
      <t>ネン</t>
    </rPh>
    <rPh sb="51" eb="52">
      <t>ノコ</t>
    </rPh>
    <rPh sb="61" eb="63">
      <t>トウメン</t>
    </rPh>
    <rPh sb="63" eb="64">
      <t>ヨコ</t>
    </rPh>
    <rPh sb="67" eb="69">
      <t>スイイ</t>
    </rPh>
    <rPh sb="74" eb="76">
      <t>ヨソウ</t>
    </rPh>
    <rPh sb="83" eb="85">
      <t>キカイ</t>
    </rPh>
    <rPh sb="85" eb="87">
      <t>ビヒン</t>
    </rPh>
    <rPh sb="87" eb="89">
      <t>ゲンカ</t>
    </rPh>
    <rPh sb="89" eb="91">
      <t>ショウキャク</t>
    </rPh>
    <rPh sb="91" eb="92">
      <t>リツ</t>
    </rPh>
    <rPh sb="98" eb="100">
      <t>タイヨウ</t>
    </rPh>
    <rPh sb="100" eb="102">
      <t>ネンスウ</t>
    </rPh>
    <rPh sb="103" eb="104">
      <t>コ</t>
    </rPh>
    <rPh sb="106" eb="108">
      <t>キカイ</t>
    </rPh>
    <rPh sb="108" eb="110">
      <t>ビヒン</t>
    </rPh>
    <rPh sb="111" eb="113">
      <t>シヨウ</t>
    </rPh>
    <rPh sb="113" eb="115">
      <t>ヒンド</t>
    </rPh>
    <rPh sb="116" eb="119">
      <t>ユウセンド</t>
    </rPh>
    <rPh sb="120" eb="122">
      <t>コウリョ</t>
    </rPh>
    <rPh sb="126" eb="128">
      <t>ケイカク</t>
    </rPh>
    <rPh sb="128" eb="129">
      <t>テキ</t>
    </rPh>
    <rPh sb="130" eb="132">
      <t>コウシン</t>
    </rPh>
    <rPh sb="133" eb="134">
      <t>オコナ</t>
    </rPh>
    <rPh sb="141" eb="143">
      <t>スウチ</t>
    </rPh>
    <rPh sb="144" eb="146">
      <t>ルイジ</t>
    </rPh>
    <rPh sb="146" eb="148">
      <t>ヘイキン</t>
    </rPh>
    <rPh sb="149" eb="150">
      <t>クラ</t>
    </rPh>
    <rPh sb="152" eb="153">
      <t>オオ</t>
    </rPh>
    <rPh sb="155" eb="157">
      <t>シタマワ</t>
    </rPh>
    <rPh sb="162" eb="163">
      <t>ナオ</t>
    </rPh>
    <rPh sb="164" eb="166">
      <t>ヘイセイ</t>
    </rPh>
    <rPh sb="168" eb="169">
      <t>ネン</t>
    </rPh>
    <rPh sb="169" eb="170">
      <t>ド</t>
    </rPh>
    <rPh sb="171" eb="173">
      <t>コウニュウ</t>
    </rPh>
    <rPh sb="180" eb="183">
      <t>チョウオンパ</t>
    </rPh>
    <rPh sb="183" eb="185">
      <t>ガゾウ</t>
    </rPh>
    <rPh sb="185" eb="187">
      <t>シンダン</t>
    </rPh>
    <rPh sb="187" eb="189">
      <t>ソウチ</t>
    </rPh>
    <rPh sb="190" eb="193">
      <t>ミショウキャク</t>
    </rPh>
    <rPh sb="193" eb="194">
      <t>ブン</t>
    </rPh>
    <rPh sb="195" eb="198">
      <t>ダイブブン</t>
    </rPh>
    <rPh sb="199" eb="200">
      <t>シ</t>
    </rPh>
    <rPh sb="208" eb="210">
      <t>コンゴ</t>
    </rPh>
    <rPh sb="210" eb="212">
      <t>デンシ</t>
    </rPh>
    <rPh sb="216" eb="218">
      <t>ドウニュウ</t>
    </rPh>
    <rPh sb="219" eb="221">
      <t>ヨテイ</t>
    </rPh>
    <rPh sb="229" eb="232">
      <t>ミショウキャク</t>
    </rPh>
    <rPh sb="233" eb="235">
      <t>ゾウカ</t>
    </rPh>
    <rPh sb="242" eb="244">
      <t>ゲンカ</t>
    </rPh>
    <rPh sb="244" eb="246">
      <t>ショウキャク</t>
    </rPh>
    <rPh sb="246" eb="247">
      <t>リツ</t>
    </rPh>
    <rPh sb="248" eb="250">
      <t>ゲンショウ</t>
    </rPh>
    <rPh sb="255" eb="257">
      <t>ミコ</t>
    </rPh>
    <phoneticPr fontId="5"/>
  </si>
  <si>
    <t>　一般会計繰入金において、当該年度は赤字とならないよう最小限に抑えたことから、経常収支比率は前年度に比べ減少したものの類似平均は上回っている。医業収支比率については医業収入の増等により前年に比べ上昇、病床利用率は横ばいで、ともに類似平均を上回っている。これらから、経営状況においては安定している状況にある。しかしながら、外来患者１人１日当たり収益においては、類似平均を大きく下回っており、査定減点の分析等を継続して行っていく必要がある。また、材料費対医業収益比率について、これまで類似平均を常に上回っていたが、後発医薬品への積極的な切替えにより、平成28年度平均で56.2％だった使用率を平成29年度における平均使用率は80.0％まで伸ばすことができたことの効果が医業収支比率にも表れる結果となった。</t>
    <rPh sb="1" eb="3">
      <t>イッパン</t>
    </rPh>
    <rPh sb="3" eb="5">
      <t>カイケイ</t>
    </rPh>
    <rPh sb="5" eb="7">
      <t>クリイレ</t>
    </rPh>
    <rPh sb="7" eb="8">
      <t>キン</t>
    </rPh>
    <rPh sb="13" eb="15">
      <t>トウガイ</t>
    </rPh>
    <rPh sb="15" eb="17">
      <t>ネンド</t>
    </rPh>
    <rPh sb="18" eb="20">
      <t>アカジ</t>
    </rPh>
    <rPh sb="27" eb="30">
      <t>サイショウゲン</t>
    </rPh>
    <rPh sb="31" eb="32">
      <t>オサ</t>
    </rPh>
    <rPh sb="39" eb="41">
      <t>ケイジョウ</t>
    </rPh>
    <rPh sb="41" eb="43">
      <t>シュウシ</t>
    </rPh>
    <rPh sb="43" eb="45">
      <t>ヒリツ</t>
    </rPh>
    <rPh sb="46" eb="48">
      <t>ゼンネン</t>
    </rPh>
    <rPh sb="48" eb="49">
      <t>ド</t>
    </rPh>
    <rPh sb="50" eb="51">
      <t>クラ</t>
    </rPh>
    <rPh sb="52" eb="54">
      <t>ゲンショウ</t>
    </rPh>
    <rPh sb="59" eb="61">
      <t>ルイジ</t>
    </rPh>
    <rPh sb="61" eb="63">
      <t>ヘイキン</t>
    </rPh>
    <rPh sb="64" eb="66">
      <t>ウワマワ</t>
    </rPh>
    <rPh sb="71" eb="73">
      <t>イギョウ</t>
    </rPh>
    <rPh sb="73" eb="75">
      <t>シュウシ</t>
    </rPh>
    <rPh sb="75" eb="77">
      <t>ヒリツ</t>
    </rPh>
    <rPh sb="82" eb="84">
      <t>イギョウ</t>
    </rPh>
    <rPh sb="84" eb="86">
      <t>シュウニュウ</t>
    </rPh>
    <rPh sb="87" eb="88">
      <t>ゾウ</t>
    </rPh>
    <rPh sb="88" eb="89">
      <t>トウ</t>
    </rPh>
    <rPh sb="92" eb="94">
      <t>ゼンネン</t>
    </rPh>
    <rPh sb="95" eb="96">
      <t>クラ</t>
    </rPh>
    <rPh sb="97" eb="99">
      <t>ジョウショウ</t>
    </rPh>
    <rPh sb="100" eb="102">
      <t>ビョウショウ</t>
    </rPh>
    <rPh sb="102" eb="105">
      <t>リヨウリツ</t>
    </rPh>
    <rPh sb="106" eb="107">
      <t>ヨコ</t>
    </rPh>
    <rPh sb="114" eb="116">
      <t>ルイジ</t>
    </rPh>
    <rPh sb="116" eb="118">
      <t>ヘイキン</t>
    </rPh>
    <rPh sb="119" eb="121">
      <t>ウワマワ</t>
    </rPh>
    <rPh sb="132" eb="134">
      <t>ケイエイ</t>
    </rPh>
    <rPh sb="134" eb="136">
      <t>ジョウキョウ</t>
    </rPh>
    <rPh sb="141" eb="143">
      <t>アンテイ</t>
    </rPh>
    <rPh sb="147" eb="149">
      <t>ジョウキョウ</t>
    </rPh>
    <rPh sb="160" eb="162">
      <t>ガイライ</t>
    </rPh>
    <rPh sb="162" eb="164">
      <t>カンジャ</t>
    </rPh>
    <rPh sb="165" eb="166">
      <t>ニン</t>
    </rPh>
    <rPh sb="167" eb="168">
      <t>ニチ</t>
    </rPh>
    <rPh sb="168" eb="169">
      <t>ア</t>
    </rPh>
    <rPh sb="171" eb="173">
      <t>シュウエキ</t>
    </rPh>
    <rPh sb="179" eb="181">
      <t>ルイジ</t>
    </rPh>
    <rPh sb="181" eb="183">
      <t>ヘイキン</t>
    </rPh>
    <rPh sb="184" eb="185">
      <t>オオ</t>
    </rPh>
    <rPh sb="187" eb="189">
      <t>シタマワ</t>
    </rPh>
    <rPh sb="194" eb="196">
      <t>サテイ</t>
    </rPh>
    <rPh sb="196" eb="198">
      <t>ゲンテン</t>
    </rPh>
    <rPh sb="199" eb="201">
      <t>ブンセキ</t>
    </rPh>
    <rPh sb="201" eb="202">
      <t>トウ</t>
    </rPh>
    <rPh sb="203" eb="205">
      <t>ケイゾク</t>
    </rPh>
    <rPh sb="207" eb="208">
      <t>オコナ</t>
    </rPh>
    <rPh sb="212" eb="214">
      <t>ヒツヨウ</t>
    </rPh>
    <rPh sb="221" eb="223">
      <t>ザイリョウ</t>
    </rPh>
    <rPh sb="223" eb="224">
      <t>ヒ</t>
    </rPh>
    <rPh sb="224" eb="225">
      <t>タイ</t>
    </rPh>
    <rPh sb="225" eb="227">
      <t>イギョウ</t>
    </rPh>
    <rPh sb="227" eb="229">
      <t>シュウエキ</t>
    </rPh>
    <rPh sb="229" eb="231">
      <t>ヒリツ</t>
    </rPh>
    <rPh sb="240" eb="242">
      <t>ルイジ</t>
    </rPh>
    <rPh sb="242" eb="244">
      <t>ヘイキン</t>
    </rPh>
    <rPh sb="245" eb="246">
      <t>ツネ</t>
    </rPh>
    <rPh sb="247" eb="249">
      <t>ウワマワ</t>
    </rPh>
    <rPh sb="255" eb="257">
      <t>コウハツ</t>
    </rPh>
    <rPh sb="257" eb="260">
      <t>イヤクヒン</t>
    </rPh>
    <rPh sb="262" eb="265">
      <t>セッキョクテキ</t>
    </rPh>
    <rPh sb="266" eb="268">
      <t>キリカエ</t>
    </rPh>
    <rPh sb="273" eb="275">
      <t>ヘイセイ</t>
    </rPh>
    <rPh sb="277" eb="278">
      <t>ネン</t>
    </rPh>
    <rPh sb="278" eb="279">
      <t>ド</t>
    </rPh>
    <rPh sb="279" eb="281">
      <t>ヘイキン</t>
    </rPh>
    <rPh sb="290" eb="292">
      <t>シヨウ</t>
    </rPh>
    <rPh sb="292" eb="293">
      <t>リツ</t>
    </rPh>
    <rPh sb="294" eb="296">
      <t>ヘイセイ</t>
    </rPh>
    <rPh sb="298" eb="299">
      <t>ネン</t>
    </rPh>
    <rPh sb="299" eb="300">
      <t>ド</t>
    </rPh>
    <rPh sb="304" eb="306">
      <t>ヘイキン</t>
    </rPh>
    <rPh sb="306" eb="308">
      <t>シヨウ</t>
    </rPh>
    <rPh sb="308" eb="309">
      <t>リツ</t>
    </rPh>
    <rPh sb="317" eb="318">
      <t>ノ</t>
    </rPh>
    <rPh sb="329" eb="331">
      <t>コウカ</t>
    </rPh>
    <rPh sb="334" eb="336">
      <t>シュウシ</t>
    </rPh>
    <rPh sb="336" eb="338">
      <t>ヒリツ</t>
    </rPh>
    <rPh sb="340" eb="341">
      <t>アラワ</t>
    </rPh>
    <rPh sb="343" eb="345">
      <t>ケッカ</t>
    </rPh>
    <phoneticPr fontId="5"/>
  </si>
  <si>
    <t>平成28年度に策定した新・病院改革プランにおける地域医療構想を踏まえた役割に関する課題解決に向け、急性期病棟から地域包括ケア病床への一部転換の検討などを行い、基幹病院や近隣の医療機関の動向を注視しながら今後も継続して検討を行っていくこととした。また、これらの取り組みについては、有識者及び各関係機関、町民等で構成される「新・町立真室川病院改革プラン評価委員会」により、客観的視点における点検・評価を受けたところであり、この評価を受けながら、病院経営の安定化による維持可能な経営の確保を図りながら安全で安心な医療を提供していくため、見直し等も行いながら改革プランを実行していく必要がある。また、最重要課題である医師確保については、これまでの取り組みの成果により平成30年度より派遣医師配置（週１日）の目途がたったが、今後も継続して取り組む必要がある。</t>
    <rPh sb="0" eb="2">
      <t>ヘイセイ</t>
    </rPh>
    <rPh sb="4" eb="5">
      <t>ネン</t>
    </rPh>
    <rPh sb="5" eb="6">
      <t>ド</t>
    </rPh>
    <rPh sb="7" eb="9">
      <t>サクテイ</t>
    </rPh>
    <rPh sb="11" eb="12">
      <t>シン</t>
    </rPh>
    <rPh sb="13" eb="15">
      <t>ビョウイン</t>
    </rPh>
    <rPh sb="15" eb="17">
      <t>カイカク</t>
    </rPh>
    <rPh sb="24" eb="26">
      <t>チイキ</t>
    </rPh>
    <rPh sb="26" eb="28">
      <t>イリョウ</t>
    </rPh>
    <rPh sb="28" eb="30">
      <t>コウソウ</t>
    </rPh>
    <rPh sb="31" eb="32">
      <t>フ</t>
    </rPh>
    <rPh sb="35" eb="37">
      <t>ヤクワリ</t>
    </rPh>
    <rPh sb="38" eb="39">
      <t>カン</t>
    </rPh>
    <rPh sb="41" eb="43">
      <t>カダイ</t>
    </rPh>
    <rPh sb="43" eb="45">
      <t>カイケツ</t>
    </rPh>
    <rPh sb="46" eb="47">
      <t>ム</t>
    </rPh>
    <rPh sb="49" eb="52">
      <t>キュウセイキ</t>
    </rPh>
    <rPh sb="52" eb="54">
      <t>ビョウトウ</t>
    </rPh>
    <rPh sb="56" eb="58">
      <t>チイキ</t>
    </rPh>
    <rPh sb="58" eb="60">
      <t>ホウカツ</t>
    </rPh>
    <rPh sb="62" eb="64">
      <t>ビョウショウ</t>
    </rPh>
    <rPh sb="66" eb="68">
      <t>イチブ</t>
    </rPh>
    <rPh sb="68" eb="70">
      <t>テンカン</t>
    </rPh>
    <rPh sb="71" eb="73">
      <t>ケントウ</t>
    </rPh>
    <rPh sb="76" eb="77">
      <t>オコナ</t>
    </rPh>
    <rPh sb="79" eb="81">
      <t>キカン</t>
    </rPh>
    <rPh sb="81" eb="83">
      <t>ビョウイン</t>
    </rPh>
    <rPh sb="84" eb="86">
      <t>キンリン</t>
    </rPh>
    <rPh sb="87" eb="89">
      <t>イリョウ</t>
    </rPh>
    <rPh sb="89" eb="91">
      <t>キカン</t>
    </rPh>
    <rPh sb="92" eb="94">
      <t>ドウコウ</t>
    </rPh>
    <rPh sb="95" eb="97">
      <t>チュウシ</t>
    </rPh>
    <rPh sb="101" eb="103">
      <t>コンゴ</t>
    </rPh>
    <rPh sb="104" eb="106">
      <t>ケイゾク</t>
    </rPh>
    <rPh sb="108" eb="110">
      <t>ケントウ</t>
    </rPh>
    <rPh sb="111" eb="112">
      <t>オコナ</t>
    </rPh>
    <rPh sb="129" eb="130">
      <t>ト</t>
    </rPh>
    <rPh sb="131" eb="132">
      <t>ク</t>
    </rPh>
    <rPh sb="139" eb="142">
      <t>ユウシキシャ</t>
    </rPh>
    <rPh sb="142" eb="143">
      <t>オヨ</t>
    </rPh>
    <rPh sb="144" eb="145">
      <t>カク</t>
    </rPh>
    <rPh sb="145" eb="147">
      <t>カンケイ</t>
    </rPh>
    <rPh sb="147" eb="149">
      <t>キカン</t>
    </rPh>
    <rPh sb="150" eb="152">
      <t>チョウミン</t>
    </rPh>
    <rPh sb="152" eb="153">
      <t>トウ</t>
    </rPh>
    <rPh sb="154" eb="156">
      <t>コウセイ</t>
    </rPh>
    <rPh sb="160" eb="161">
      <t>シン</t>
    </rPh>
    <rPh sb="162" eb="164">
      <t>チョウリツ</t>
    </rPh>
    <rPh sb="164" eb="167">
      <t>マムロガワ</t>
    </rPh>
    <rPh sb="167" eb="169">
      <t>ビョウイン</t>
    </rPh>
    <rPh sb="169" eb="171">
      <t>カイカク</t>
    </rPh>
    <rPh sb="174" eb="176">
      <t>ヒョウカ</t>
    </rPh>
    <rPh sb="176" eb="178">
      <t>イイン</t>
    </rPh>
    <rPh sb="178" eb="179">
      <t>カイ</t>
    </rPh>
    <rPh sb="184" eb="187">
      <t>キャッカンテキ</t>
    </rPh>
    <rPh sb="187" eb="189">
      <t>シテン</t>
    </rPh>
    <rPh sb="193" eb="195">
      <t>テンケン</t>
    </rPh>
    <rPh sb="196" eb="198">
      <t>ヒョウカ</t>
    </rPh>
    <rPh sb="199" eb="200">
      <t>ウ</t>
    </rPh>
    <rPh sb="211" eb="213">
      <t>ヒョウカ</t>
    </rPh>
    <rPh sb="214" eb="215">
      <t>ウ</t>
    </rPh>
    <rPh sb="220" eb="222">
      <t>ビョウイン</t>
    </rPh>
    <rPh sb="222" eb="224">
      <t>ケイエイ</t>
    </rPh>
    <rPh sb="225" eb="228">
      <t>アンテイカ</t>
    </rPh>
    <rPh sb="231" eb="233">
      <t>イジ</t>
    </rPh>
    <rPh sb="233" eb="235">
      <t>カノウ</t>
    </rPh>
    <rPh sb="236" eb="238">
      <t>ケイエイ</t>
    </rPh>
    <rPh sb="239" eb="241">
      <t>カクホ</t>
    </rPh>
    <rPh sb="242" eb="243">
      <t>ハカ</t>
    </rPh>
    <rPh sb="247" eb="249">
      <t>アンゼン</t>
    </rPh>
    <rPh sb="250" eb="252">
      <t>アンシン</t>
    </rPh>
    <rPh sb="253" eb="255">
      <t>イリョウ</t>
    </rPh>
    <rPh sb="256" eb="258">
      <t>テイキョウ</t>
    </rPh>
    <rPh sb="265" eb="267">
      <t>ミナオ</t>
    </rPh>
    <rPh sb="268" eb="269">
      <t>トウ</t>
    </rPh>
    <rPh sb="270" eb="271">
      <t>オコナ</t>
    </rPh>
    <rPh sb="275" eb="277">
      <t>カイカク</t>
    </rPh>
    <rPh sb="281" eb="283">
      <t>ジッコウ</t>
    </rPh>
    <rPh sb="287" eb="289">
      <t>ヒツヨウ</t>
    </rPh>
    <rPh sb="296" eb="299">
      <t>サイジュウヨウ</t>
    </rPh>
    <rPh sb="299" eb="301">
      <t>カダイ</t>
    </rPh>
    <rPh sb="304" eb="306">
      <t>イシ</t>
    </rPh>
    <rPh sb="306" eb="308">
      <t>カクホ</t>
    </rPh>
    <rPh sb="319" eb="320">
      <t>ト</t>
    </rPh>
    <rPh sb="321" eb="322">
      <t>ク</t>
    </rPh>
    <rPh sb="324" eb="326">
      <t>セイカ</t>
    </rPh>
    <rPh sb="337" eb="339">
      <t>ハケン</t>
    </rPh>
    <rPh sb="339" eb="341">
      <t>イシ</t>
    </rPh>
    <rPh sb="341" eb="343">
      <t>ハイチ</t>
    </rPh>
    <rPh sb="344" eb="345">
      <t>シュウ</t>
    </rPh>
    <rPh sb="346" eb="347">
      <t>ニチ</t>
    </rPh>
    <rPh sb="349" eb="351">
      <t>メド</t>
    </rPh>
    <rPh sb="357" eb="359">
      <t>コンゴ</t>
    </rPh>
    <rPh sb="360" eb="362">
      <t>ケイゾク</t>
    </rPh>
    <rPh sb="364" eb="365">
      <t>ト</t>
    </rPh>
    <rPh sb="366" eb="367">
      <t>ク</t>
    </rPh>
    <rPh sb="368" eb="37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</si>
</sst>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85</c:v>
                </c:pt>
                <c:pt idx="1">
                  <c:v>86.9</c:v>
                </c:pt>
                <c:pt idx="2">
                  <c:v>81.900000000000006</c:v>
                </c:pt>
                <c:pt idx="3">
                  <c:v>83.2</c:v>
                </c:pt>
                <c:pt idx="4">
                  <c:v>81.400000000000006</c:v>
                </c:pt>
              </c:numCache>
            </c:numRef>
          </c:val>
          <c:extLst xmlns:c16r2="http://schemas.microsoft.com/office/drawing/2015/06/chart">
            <c:ext xmlns:c16="http://schemas.microsoft.com/office/drawing/2014/chart" uri="{C3380CC4-5D6E-409C-BE32-E72D297353CC}">
              <c16:uniqueId val="{00000000-84C5-4F39-BF73-5EBF9E6131DE}"/>
            </c:ext>
          </c:extLst>
        </c:ser>
        <c:dLbls>
          <c:showLegendKey val="0"/>
          <c:showVal val="0"/>
          <c:showCatName val="0"/>
          <c:showSerName val="0"/>
          <c:showPercent val="0"/>
          <c:showBubbleSize val="0"/>
        </c:dLbls>
        <c:gapWidth val="150"/>
        <c:axId val="118967296"/>
        <c:axId val="1189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84C5-4F39-BF73-5EBF9E6131DE}"/>
            </c:ext>
          </c:extLst>
        </c:ser>
        <c:dLbls>
          <c:showLegendKey val="0"/>
          <c:showVal val="0"/>
          <c:showCatName val="0"/>
          <c:showSerName val="0"/>
          <c:showPercent val="0"/>
          <c:showBubbleSize val="0"/>
        </c:dLbls>
        <c:marker val="1"/>
        <c:smooth val="0"/>
        <c:axId val="118967296"/>
        <c:axId val="118969472"/>
      </c:lineChart>
      <c:dateAx>
        <c:axId val="118967296"/>
        <c:scaling>
          <c:orientation val="minMax"/>
        </c:scaling>
        <c:delete val="1"/>
        <c:axPos val="b"/>
        <c:numFmt formatCode="ge" sourceLinked="1"/>
        <c:majorTickMark val="none"/>
        <c:minorTickMark val="none"/>
        <c:tickLblPos val="none"/>
        <c:crossAx val="118969472"/>
        <c:crosses val="autoZero"/>
        <c:auto val="1"/>
        <c:lblOffset val="100"/>
        <c:baseTimeUnit val="years"/>
      </c:dateAx>
      <c:valAx>
        <c:axId val="11896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96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4711</c:v>
                </c:pt>
                <c:pt idx="1">
                  <c:v>5360</c:v>
                </c:pt>
                <c:pt idx="2">
                  <c:v>5345</c:v>
                </c:pt>
                <c:pt idx="3">
                  <c:v>5228</c:v>
                </c:pt>
                <c:pt idx="4">
                  <c:v>5120</c:v>
                </c:pt>
              </c:numCache>
            </c:numRef>
          </c:val>
          <c:extLst xmlns:c16r2="http://schemas.microsoft.com/office/drawing/2015/06/chart">
            <c:ext xmlns:c16="http://schemas.microsoft.com/office/drawing/2014/chart" uri="{C3380CC4-5D6E-409C-BE32-E72D297353CC}">
              <c16:uniqueId val="{00000000-99DD-49D0-97EF-551826FFA8A5}"/>
            </c:ext>
          </c:extLst>
        </c:ser>
        <c:dLbls>
          <c:showLegendKey val="0"/>
          <c:showVal val="0"/>
          <c:showCatName val="0"/>
          <c:showSerName val="0"/>
          <c:showPercent val="0"/>
          <c:showBubbleSize val="0"/>
        </c:dLbls>
        <c:gapWidth val="150"/>
        <c:axId val="123866496"/>
        <c:axId val="1238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99DD-49D0-97EF-551826FFA8A5}"/>
            </c:ext>
          </c:extLst>
        </c:ser>
        <c:dLbls>
          <c:showLegendKey val="0"/>
          <c:showVal val="0"/>
          <c:showCatName val="0"/>
          <c:showSerName val="0"/>
          <c:showPercent val="0"/>
          <c:showBubbleSize val="0"/>
        </c:dLbls>
        <c:marker val="1"/>
        <c:smooth val="0"/>
        <c:axId val="123866496"/>
        <c:axId val="123897344"/>
      </c:lineChart>
      <c:dateAx>
        <c:axId val="123866496"/>
        <c:scaling>
          <c:orientation val="minMax"/>
        </c:scaling>
        <c:delete val="1"/>
        <c:axPos val="b"/>
        <c:numFmt formatCode="ge" sourceLinked="1"/>
        <c:majorTickMark val="none"/>
        <c:minorTickMark val="none"/>
        <c:tickLblPos val="none"/>
        <c:crossAx val="123897344"/>
        <c:crosses val="autoZero"/>
        <c:auto val="1"/>
        <c:lblOffset val="100"/>
        <c:baseTimeUnit val="years"/>
      </c:dateAx>
      <c:valAx>
        <c:axId val="123897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386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30239</c:v>
                </c:pt>
                <c:pt idx="1">
                  <c:v>28295</c:v>
                </c:pt>
                <c:pt idx="2">
                  <c:v>27382</c:v>
                </c:pt>
                <c:pt idx="3">
                  <c:v>25725</c:v>
                </c:pt>
                <c:pt idx="4">
                  <c:v>26853</c:v>
                </c:pt>
              </c:numCache>
            </c:numRef>
          </c:val>
          <c:extLst xmlns:c16r2="http://schemas.microsoft.com/office/drawing/2015/06/chart">
            <c:ext xmlns:c16="http://schemas.microsoft.com/office/drawing/2014/chart" uri="{C3380CC4-5D6E-409C-BE32-E72D297353CC}">
              <c16:uniqueId val="{00000000-3104-4EEF-82B6-A40D82372F5E}"/>
            </c:ext>
          </c:extLst>
        </c:ser>
        <c:dLbls>
          <c:showLegendKey val="0"/>
          <c:showVal val="0"/>
          <c:showCatName val="0"/>
          <c:showSerName val="0"/>
          <c:showPercent val="0"/>
          <c:showBubbleSize val="0"/>
        </c:dLbls>
        <c:gapWidth val="150"/>
        <c:axId val="123919360"/>
        <c:axId val="1239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3104-4EEF-82B6-A40D82372F5E}"/>
            </c:ext>
          </c:extLst>
        </c:ser>
        <c:dLbls>
          <c:showLegendKey val="0"/>
          <c:showVal val="0"/>
          <c:showCatName val="0"/>
          <c:showSerName val="0"/>
          <c:showPercent val="0"/>
          <c:showBubbleSize val="0"/>
        </c:dLbls>
        <c:marker val="1"/>
        <c:smooth val="0"/>
        <c:axId val="123919360"/>
        <c:axId val="123937920"/>
      </c:lineChart>
      <c:dateAx>
        <c:axId val="123919360"/>
        <c:scaling>
          <c:orientation val="minMax"/>
        </c:scaling>
        <c:delete val="1"/>
        <c:axPos val="b"/>
        <c:numFmt formatCode="ge" sourceLinked="1"/>
        <c:majorTickMark val="none"/>
        <c:minorTickMark val="none"/>
        <c:tickLblPos val="none"/>
        <c:crossAx val="123937920"/>
        <c:crosses val="autoZero"/>
        <c:auto val="1"/>
        <c:lblOffset val="100"/>
        <c:baseTimeUnit val="years"/>
      </c:dateAx>
      <c:valAx>
        <c:axId val="123937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391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60-48E5-A509-BBF03BC18F76}"/>
            </c:ext>
          </c:extLst>
        </c:ser>
        <c:dLbls>
          <c:showLegendKey val="0"/>
          <c:showVal val="0"/>
          <c:showCatName val="0"/>
          <c:showSerName val="0"/>
          <c:showPercent val="0"/>
          <c:showBubbleSize val="0"/>
        </c:dLbls>
        <c:gapWidth val="150"/>
        <c:axId val="121289728"/>
        <c:axId val="12129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E260-48E5-A509-BBF03BC18F76}"/>
            </c:ext>
          </c:extLst>
        </c:ser>
        <c:dLbls>
          <c:showLegendKey val="0"/>
          <c:showVal val="0"/>
          <c:showCatName val="0"/>
          <c:showSerName val="0"/>
          <c:showPercent val="0"/>
          <c:showBubbleSize val="0"/>
        </c:dLbls>
        <c:marker val="1"/>
        <c:smooth val="0"/>
        <c:axId val="121289728"/>
        <c:axId val="121296000"/>
      </c:lineChart>
      <c:dateAx>
        <c:axId val="121289728"/>
        <c:scaling>
          <c:orientation val="minMax"/>
        </c:scaling>
        <c:delete val="1"/>
        <c:axPos val="b"/>
        <c:numFmt formatCode="ge" sourceLinked="1"/>
        <c:majorTickMark val="none"/>
        <c:minorTickMark val="none"/>
        <c:tickLblPos val="none"/>
        <c:crossAx val="121296000"/>
        <c:crosses val="autoZero"/>
        <c:auto val="1"/>
        <c:lblOffset val="100"/>
        <c:baseTimeUnit val="years"/>
      </c:dateAx>
      <c:valAx>
        <c:axId val="12129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28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86.9</c:v>
                </c:pt>
                <c:pt idx="1">
                  <c:v>86.1</c:v>
                </c:pt>
                <c:pt idx="2">
                  <c:v>84.4</c:v>
                </c:pt>
                <c:pt idx="3">
                  <c:v>82.8</c:v>
                </c:pt>
                <c:pt idx="4">
                  <c:v>84.3</c:v>
                </c:pt>
              </c:numCache>
            </c:numRef>
          </c:val>
          <c:extLst xmlns:c16r2="http://schemas.microsoft.com/office/drawing/2015/06/chart">
            <c:ext xmlns:c16="http://schemas.microsoft.com/office/drawing/2014/chart" uri="{C3380CC4-5D6E-409C-BE32-E72D297353CC}">
              <c16:uniqueId val="{00000000-A090-4FDB-BAF7-6149E9229E78}"/>
            </c:ext>
          </c:extLst>
        </c:ser>
        <c:dLbls>
          <c:showLegendKey val="0"/>
          <c:showVal val="0"/>
          <c:showCatName val="0"/>
          <c:showSerName val="0"/>
          <c:showPercent val="0"/>
          <c:showBubbleSize val="0"/>
        </c:dLbls>
        <c:gapWidth val="150"/>
        <c:axId val="121326208"/>
        <c:axId val="12133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A090-4FDB-BAF7-6149E9229E78}"/>
            </c:ext>
          </c:extLst>
        </c:ser>
        <c:dLbls>
          <c:showLegendKey val="0"/>
          <c:showVal val="0"/>
          <c:showCatName val="0"/>
          <c:showSerName val="0"/>
          <c:showPercent val="0"/>
          <c:showBubbleSize val="0"/>
        </c:dLbls>
        <c:marker val="1"/>
        <c:smooth val="0"/>
        <c:axId val="121326208"/>
        <c:axId val="121336576"/>
      </c:lineChart>
      <c:dateAx>
        <c:axId val="121326208"/>
        <c:scaling>
          <c:orientation val="minMax"/>
        </c:scaling>
        <c:delete val="1"/>
        <c:axPos val="b"/>
        <c:numFmt formatCode="ge" sourceLinked="1"/>
        <c:majorTickMark val="none"/>
        <c:minorTickMark val="none"/>
        <c:tickLblPos val="none"/>
        <c:crossAx val="121336576"/>
        <c:crosses val="autoZero"/>
        <c:auto val="1"/>
        <c:lblOffset val="100"/>
        <c:baseTimeUnit val="years"/>
      </c:dateAx>
      <c:valAx>
        <c:axId val="12133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32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100.1</c:v>
                </c:pt>
                <c:pt idx="1">
                  <c:v>103.3</c:v>
                </c:pt>
                <c:pt idx="2">
                  <c:v>100.7</c:v>
                </c:pt>
                <c:pt idx="3">
                  <c:v>102.3</c:v>
                </c:pt>
                <c:pt idx="4">
                  <c:v>100.3</c:v>
                </c:pt>
              </c:numCache>
            </c:numRef>
          </c:val>
          <c:extLst xmlns:c16r2="http://schemas.microsoft.com/office/drawing/2015/06/chart">
            <c:ext xmlns:c16="http://schemas.microsoft.com/office/drawing/2014/chart" uri="{C3380CC4-5D6E-409C-BE32-E72D297353CC}">
              <c16:uniqueId val="{00000000-41E2-4AB8-A7D1-5A65B70CF585}"/>
            </c:ext>
          </c:extLst>
        </c:ser>
        <c:dLbls>
          <c:showLegendKey val="0"/>
          <c:showVal val="0"/>
          <c:showCatName val="0"/>
          <c:showSerName val="0"/>
          <c:showPercent val="0"/>
          <c:showBubbleSize val="0"/>
        </c:dLbls>
        <c:gapWidth val="150"/>
        <c:axId val="121383168"/>
        <c:axId val="1213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41E2-4AB8-A7D1-5A65B70CF585}"/>
            </c:ext>
          </c:extLst>
        </c:ser>
        <c:dLbls>
          <c:showLegendKey val="0"/>
          <c:showVal val="0"/>
          <c:showCatName val="0"/>
          <c:showSerName val="0"/>
          <c:showPercent val="0"/>
          <c:showBubbleSize val="0"/>
        </c:dLbls>
        <c:marker val="1"/>
        <c:smooth val="0"/>
        <c:axId val="121383168"/>
        <c:axId val="121385344"/>
      </c:lineChart>
      <c:dateAx>
        <c:axId val="121383168"/>
        <c:scaling>
          <c:orientation val="minMax"/>
        </c:scaling>
        <c:delete val="1"/>
        <c:axPos val="b"/>
        <c:numFmt formatCode="ge" sourceLinked="1"/>
        <c:majorTickMark val="none"/>
        <c:minorTickMark val="none"/>
        <c:tickLblPos val="none"/>
        <c:crossAx val="121385344"/>
        <c:crosses val="autoZero"/>
        <c:auto val="1"/>
        <c:lblOffset val="100"/>
        <c:baseTimeUnit val="years"/>
      </c:dateAx>
      <c:valAx>
        <c:axId val="12138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138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19.2</c:v>
                </c:pt>
                <c:pt idx="1">
                  <c:v>24.5</c:v>
                </c:pt>
                <c:pt idx="2">
                  <c:v>25.9</c:v>
                </c:pt>
                <c:pt idx="3">
                  <c:v>27.4</c:v>
                </c:pt>
                <c:pt idx="4">
                  <c:v>27.6</c:v>
                </c:pt>
              </c:numCache>
            </c:numRef>
          </c:val>
          <c:extLst xmlns:c16r2="http://schemas.microsoft.com/office/drawing/2015/06/chart">
            <c:ext xmlns:c16="http://schemas.microsoft.com/office/drawing/2014/chart" uri="{C3380CC4-5D6E-409C-BE32-E72D297353CC}">
              <c16:uniqueId val="{00000000-7E14-424D-949C-C248C19EDB17}"/>
            </c:ext>
          </c:extLst>
        </c:ser>
        <c:dLbls>
          <c:showLegendKey val="0"/>
          <c:showVal val="0"/>
          <c:showCatName val="0"/>
          <c:showSerName val="0"/>
          <c:showPercent val="0"/>
          <c:showBubbleSize val="0"/>
        </c:dLbls>
        <c:gapWidth val="150"/>
        <c:axId val="121433472"/>
        <c:axId val="12143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7E14-424D-949C-C248C19EDB17}"/>
            </c:ext>
          </c:extLst>
        </c:ser>
        <c:dLbls>
          <c:showLegendKey val="0"/>
          <c:showVal val="0"/>
          <c:showCatName val="0"/>
          <c:showSerName val="0"/>
          <c:showPercent val="0"/>
          <c:showBubbleSize val="0"/>
        </c:dLbls>
        <c:marker val="1"/>
        <c:smooth val="0"/>
        <c:axId val="121433472"/>
        <c:axId val="121435648"/>
      </c:lineChart>
      <c:dateAx>
        <c:axId val="121433472"/>
        <c:scaling>
          <c:orientation val="minMax"/>
        </c:scaling>
        <c:delete val="1"/>
        <c:axPos val="b"/>
        <c:numFmt formatCode="ge" sourceLinked="1"/>
        <c:majorTickMark val="none"/>
        <c:minorTickMark val="none"/>
        <c:tickLblPos val="none"/>
        <c:crossAx val="121435648"/>
        <c:crosses val="autoZero"/>
        <c:auto val="1"/>
        <c:lblOffset val="100"/>
        <c:baseTimeUnit val="years"/>
      </c:dateAx>
      <c:valAx>
        <c:axId val="12143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43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43.3</c:v>
                </c:pt>
                <c:pt idx="1">
                  <c:v>48</c:v>
                </c:pt>
                <c:pt idx="2">
                  <c:v>50.8</c:v>
                </c:pt>
                <c:pt idx="3">
                  <c:v>51.8</c:v>
                </c:pt>
                <c:pt idx="4">
                  <c:v>48</c:v>
                </c:pt>
              </c:numCache>
            </c:numRef>
          </c:val>
          <c:extLst xmlns:c16r2="http://schemas.microsoft.com/office/drawing/2015/06/chart">
            <c:ext xmlns:c16="http://schemas.microsoft.com/office/drawing/2014/chart" uri="{C3380CC4-5D6E-409C-BE32-E72D297353CC}">
              <c16:uniqueId val="{00000000-BFF9-4EDC-91B6-5B648C27812E}"/>
            </c:ext>
          </c:extLst>
        </c:ser>
        <c:dLbls>
          <c:showLegendKey val="0"/>
          <c:showVal val="0"/>
          <c:showCatName val="0"/>
          <c:showSerName val="0"/>
          <c:showPercent val="0"/>
          <c:showBubbleSize val="0"/>
        </c:dLbls>
        <c:gapWidth val="150"/>
        <c:axId val="121474432"/>
        <c:axId val="12148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BFF9-4EDC-91B6-5B648C27812E}"/>
            </c:ext>
          </c:extLst>
        </c:ser>
        <c:dLbls>
          <c:showLegendKey val="0"/>
          <c:showVal val="0"/>
          <c:showCatName val="0"/>
          <c:showSerName val="0"/>
          <c:showPercent val="0"/>
          <c:showBubbleSize val="0"/>
        </c:dLbls>
        <c:marker val="1"/>
        <c:smooth val="0"/>
        <c:axId val="121474432"/>
        <c:axId val="121484800"/>
      </c:lineChart>
      <c:dateAx>
        <c:axId val="121474432"/>
        <c:scaling>
          <c:orientation val="minMax"/>
        </c:scaling>
        <c:delete val="1"/>
        <c:axPos val="b"/>
        <c:numFmt formatCode="ge" sourceLinked="1"/>
        <c:majorTickMark val="none"/>
        <c:minorTickMark val="none"/>
        <c:tickLblPos val="none"/>
        <c:crossAx val="121484800"/>
        <c:crosses val="autoZero"/>
        <c:auto val="1"/>
        <c:lblOffset val="100"/>
        <c:baseTimeUnit val="years"/>
      </c:dateAx>
      <c:valAx>
        <c:axId val="12148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47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48282509</c:v>
                </c:pt>
                <c:pt idx="1">
                  <c:v>49032545</c:v>
                </c:pt>
                <c:pt idx="2">
                  <c:v>49345073</c:v>
                </c:pt>
                <c:pt idx="3">
                  <c:v>49397418</c:v>
                </c:pt>
                <c:pt idx="4">
                  <c:v>49818273</c:v>
                </c:pt>
              </c:numCache>
            </c:numRef>
          </c:val>
          <c:extLst xmlns:c16r2="http://schemas.microsoft.com/office/drawing/2015/06/chart">
            <c:ext xmlns:c16="http://schemas.microsoft.com/office/drawing/2014/chart" uri="{C3380CC4-5D6E-409C-BE32-E72D297353CC}">
              <c16:uniqueId val="{00000000-CB96-4C8C-95AB-BD797141D9E2}"/>
            </c:ext>
          </c:extLst>
        </c:ser>
        <c:dLbls>
          <c:showLegendKey val="0"/>
          <c:showVal val="0"/>
          <c:showCatName val="0"/>
          <c:showSerName val="0"/>
          <c:showPercent val="0"/>
          <c:showBubbleSize val="0"/>
        </c:dLbls>
        <c:gapWidth val="150"/>
        <c:axId val="121497088"/>
        <c:axId val="1214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CB96-4C8C-95AB-BD797141D9E2}"/>
            </c:ext>
          </c:extLst>
        </c:ser>
        <c:dLbls>
          <c:showLegendKey val="0"/>
          <c:showVal val="0"/>
          <c:showCatName val="0"/>
          <c:showSerName val="0"/>
          <c:showPercent val="0"/>
          <c:showBubbleSize val="0"/>
        </c:dLbls>
        <c:marker val="1"/>
        <c:smooth val="0"/>
        <c:axId val="121497088"/>
        <c:axId val="121499008"/>
      </c:lineChart>
      <c:dateAx>
        <c:axId val="121497088"/>
        <c:scaling>
          <c:orientation val="minMax"/>
        </c:scaling>
        <c:delete val="1"/>
        <c:axPos val="b"/>
        <c:numFmt formatCode="ge" sourceLinked="1"/>
        <c:majorTickMark val="none"/>
        <c:minorTickMark val="none"/>
        <c:tickLblPos val="none"/>
        <c:crossAx val="121499008"/>
        <c:crosses val="autoZero"/>
        <c:auto val="1"/>
        <c:lblOffset val="100"/>
        <c:baseTimeUnit val="years"/>
      </c:dateAx>
      <c:valAx>
        <c:axId val="121499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49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24.9</c:v>
                </c:pt>
                <c:pt idx="1">
                  <c:v>22.4</c:v>
                </c:pt>
                <c:pt idx="2">
                  <c:v>20.9</c:v>
                </c:pt>
                <c:pt idx="3">
                  <c:v>17.899999999999999</c:v>
                </c:pt>
                <c:pt idx="4">
                  <c:v>16</c:v>
                </c:pt>
              </c:numCache>
            </c:numRef>
          </c:val>
          <c:extLst xmlns:c16r2="http://schemas.microsoft.com/office/drawing/2015/06/chart">
            <c:ext xmlns:c16="http://schemas.microsoft.com/office/drawing/2014/chart" uri="{C3380CC4-5D6E-409C-BE32-E72D297353CC}">
              <c16:uniqueId val="{00000000-F523-4C57-A33B-A2ACFEF3705A}"/>
            </c:ext>
          </c:extLst>
        </c:ser>
        <c:dLbls>
          <c:showLegendKey val="0"/>
          <c:showVal val="0"/>
          <c:showCatName val="0"/>
          <c:showSerName val="0"/>
          <c:showPercent val="0"/>
          <c:showBubbleSize val="0"/>
        </c:dLbls>
        <c:gapWidth val="150"/>
        <c:axId val="121631488"/>
        <c:axId val="12163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F523-4C57-A33B-A2ACFEF3705A}"/>
            </c:ext>
          </c:extLst>
        </c:ser>
        <c:dLbls>
          <c:showLegendKey val="0"/>
          <c:showVal val="0"/>
          <c:showCatName val="0"/>
          <c:showSerName val="0"/>
          <c:showPercent val="0"/>
          <c:showBubbleSize val="0"/>
        </c:dLbls>
        <c:marker val="1"/>
        <c:smooth val="0"/>
        <c:axId val="121631488"/>
        <c:axId val="121633408"/>
      </c:lineChart>
      <c:dateAx>
        <c:axId val="121631488"/>
        <c:scaling>
          <c:orientation val="minMax"/>
        </c:scaling>
        <c:delete val="1"/>
        <c:axPos val="b"/>
        <c:numFmt formatCode="ge" sourceLinked="1"/>
        <c:majorTickMark val="none"/>
        <c:minorTickMark val="none"/>
        <c:tickLblPos val="none"/>
        <c:crossAx val="121633408"/>
        <c:crosses val="autoZero"/>
        <c:auto val="1"/>
        <c:lblOffset val="100"/>
        <c:baseTimeUnit val="years"/>
      </c:dateAx>
      <c:valAx>
        <c:axId val="12163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63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45.3</c:v>
                </c:pt>
                <c:pt idx="1">
                  <c:v>46.8</c:v>
                </c:pt>
                <c:pt idx="2">
                  <c:v>50</c:v>
                </c:pt>
                <c:pt idx="3">
                  <c:v>52.8</c:v>
                </c:pt>
                <c:pt idx="4">
                  <c:v>50.1</c:v>
                </c:pt>
              </c:numCache>
            </c:numRef>
          </c:val>
          <c:extLst xmlns:c16r2="http://schemas.microsoft.com/office/drawing/2015/06/chart">
            <c:ext xmlns:c16="http://schemas.microsoft.com/office/drawing/2014/chart" uri="{C3380CC4-5D6E-409C-BE32-E72D297353CC}">
              <c16:uniqueId val="{00000000-8678-478B-AE63-D31646F128DB}"/>
            </c:ext>
          </c:extLst>
        </c:ser>
        <c:dLbls>
          <c:showLegendKey val="0"/>
          <c:showVal val="0"/>
          <c:showCatName val="0"/>
          <c:showSerName val="0"/>
          <c:showPercent val="0"/>
          <c:showBubbleSize val="0"/>
        </c:dLbls>
        <c:gapWidth val="150"/>
        <c:axId val="122798080"/>
        <c:axId val="1228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8678-478B-AE63-D31646F128DB}"/>
            </c:ext>
          </c:extLst>
        </c:ser>
        <c:dLbls>
          <c:showLegendKey val="0"/>
          <c:showVal val="0"/>
          <c:showCatName val="0"/>
          <c:showSerName val="0"/>
          <c:showPercent val="0"/>
          <c:showBubbleSize val="0"/>
        </c:dLbls>
        <c:marker val="1"/>
        <c:smooth val="0"/>
        <c:axId val="122798080"/>
        <c:axId val="122800000"/>
      </c:lineChart>
      <c:dateAx>
        <c:axId val="122798080"/>
        <c:scaling>
          <c:orientation val="minMax"/>
        </c:scaling>
        <c:delete val="1"/>
        <c:axPos val="b"/>
        <c:numFmt formatCode="ge" sourceLinked="1"/>
        <c:majorTickMark val="none"/>
        <c:minorTickMark val="none"/>
        <c:tickLblPos val="none"/>
        <c:crossAx val="122800000"/>
        <c:crosses val="autoZero"/>
        <c:auto val="1"/>
        <c:lblOffset val="100"/>
        <c:baseTimeUnit val="years"/>
      </c:dateAx>
      <c:valAx>
        <c:axId val="12280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9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T47" zoomScaleNormal="100" zoomScaleSheetLayoutView="70" workbookViewId="0">
      <selection activeCell="OA82" sqref="OA82"/>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山形県真室川町　町立真室川病院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55</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55</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7978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4563</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第１種該当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１３：１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55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55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144</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146</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100.1</v>
      </c>
      <c r="Q33" s="100"/>
      <c r="R33" s="100"/>
      <c r="S33" s="100"/>
      <c r="T33" s="100"/>
      <c r="U33" s="100"/>
      <c r="V33" s="100"/>
      <c r="W33" s="100"/>
      <c r="X33" s="100"/>
      <c r="Y33" s="100"/>
      <c r="Z33" s="100"/>
      <c r="AA33" s="100"/>
      <c r="AB33" s="100"/>
      <c r="AC33" s="100"/>
      <c r="AD33" s="101"/>
      <c r="AE33" s="99">
        <f>データ!AI7</f>
        <v>103.3</v>
      </c>
      <c r="AF33" s="100"/>
      <c r="AG33" s="100"/>
      <c r="AH33" s="100"/>
      <c r="AI33" s="100"/>
      <c r="AJ33" s="100"/>
      <c r="AK33" s="100"/>
      <c r="AL33" s="100"/>
      <c r="AM33" s="100"/>
      <c r="AN33" s="100"/>
      <c r="AO33" s="100"/>
      <c r="AP33" s="100"/>
      <c r="AQ33" s="100"/>
      <c r="AR33" s="100"/>
      <c r="AS33" s="101"/>
      <c r="AT33" s="99">
        <f>データ!AJ7</f>
        <v>100.7</v>
      </c>
      <c r="AU33" s="100"/>
      <c r="AV33" s="100"/>
      <c r="AW33" s="100"/>
      <c r="AX33" s="100"/>
      <c r="AY33" s="100"/>
      <c r="AZ33" s="100"/>
      <c r="BA33" s="100"/>
      <c r="BB33" s="100"/>
      <c r="BC33" s="100"/>
      <c r="BD33" s="100"/>
      <c r="BE33" s="100"/>
      <c r="BF33" s="100"/>
      <c r="BG33" s="100"/>
      <c r="BH33" s="101"/>
      <c r="BI33" s="99">
        <f>データ!AK7</f>
        <v>102.3</v>
      </c>
      <c r="BJ33" s="100"/>
      <c r="BK33" s="100"/>
      <c r="BL33" s="100"/>
      <c r="BM33" s="100"/>
      <c r="BN33" s="100"/>
      <c r="BO33" s="100"/>
      <c r="BP33" s="100"/>
      <c r="BQ33" s="100"/>
      <c r="BR33" s="100"/>
      <c r="BS33" s="100"/>
      <c r="BT33" s="100"/>
      <c r="BU33" s="100"/>
      <c r="BV33" s="100"/>
      <c r="BW33" s="101"/>
      <c r="BX33" s="99">
        <f>データ!AL7</f>
        <v>100.3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86.9</v>
      </c>
      <c r="DE33" s="100"/>
      <c r="DF33" s="100"/>
      <c r="DG33" s="100"/>
      <c r="DH33" s="100"/>
      <c r="DI33" s="100"/>
      <c r="DJ33" s="100"/>
      <c r="DK33" s="100"/>
      <c r="DL33" s="100"/>
      <c r="DM33" s="100"/>
      <c r="DN33" s="100"/>
      <c r="DO33" s="100"/>
      <c r="DP33" s="100"/>
      <c r="DQ33" s="100"/>
      <c r="DR33" s="101"/>
      <c r="DS33" s="99">
        <f>データ!AT7</f>
        <v>86.1</v>
      </c>
      <c r="DT33" s="100"/>
      <c r="DU33" s="100"/>
      <c r="DV33" s="100"/>
      <c r="DW33" s="100"/>
      <c r="DX33" s="100"/>
      <c r="DY33" s="100"/>
      <c r="DZ33" s="100"/>
      <c r="EA33" s="100"/>
      <c r="EB33" s="100"/>
      <c r="EC33" s="100"/>
      <c r="ED33" s="100"/>
      <c r="EE33" s="100"/>
      <c r="EF33" s="100"/>
      <c r="EG33" s="101"/>
      <c r="EH33" s="99">
        <f>データ!AU7</f>
        <v>84.4</v>
      </c>
      <c r="EI33" s="100"/>
      <c r="EJ33" s="100"/>
      <c r="EK33" s="100"/>
      <c r="EL33" s="100"/>
      <c r="EM33" s="100"/>
      <c r="EN33" s="100"/>
      <c r="EO33" s="100"/>
      <c r="EP33" s="100"/>
      <c r="EQ33" s="100"/>
      <c r="ER33" s="100"/>
      <c r="ES33" s="100"/>
      <c r="ET33" s="100"/>
      <c r="EU33" s="100"/>
      <c r="EV33" s="101"/>
      <c r="EW33" s="99">
        <f>データ!AV7</f>
        <v>82.8</v>
      </c>
      <c r="EX33" s="100"/>
      <c r="EY33" s="100"/>
      <c r="EZ33" s="100"/>
      <c r="FA33" s="100"/>
      <c r="FB33" s="100"/>
      <c r="FC33" s="100"/>
      <c r="FD33" s="100"/>
      <c r="FE33" s="100"/>
      <c r="FF33" s="100"/>
      <c r="FG33" s="100"/>
      <c r="FH33" s="100"/>
      <c r="FI33" s="100"/>
      <c r="FJ33" s="100"/>
      <c r="FK33" s="101"/>
      <c r="FL33" s="99">
        <f>データ!AW7</f>
        <v>84.3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85</v>
      </c>
      <c r="KG33" s="100"/>
      <c r="KH33" s="100"/>
      <c r="KI33" s="100"/>
      <c r="KJ33" s="100"/>
      <c r="KK33" s="100"/>
      <c r="KL33" s="100"/>
      <c r="KM33" s="100"/>
      <c r="KN33" s="100"/>
      <c r="KO33" s="100"/>
      <c r="KP33" s="100"/>
      <c r="KQ33" s="100"/>
      <c r="KR33" s="100"/>
      <c r="KS33" s="100"/>
      <c r="KT33" s="101"/>
      <c r="KU33" s="99">
        <f>データ!BP7</f>
        <v>86.9</v>
      </c>
      <c r="KV33" s="100"/>
      <c r="KW33" s="100"/>
      <c r="KX33" s="100"/>
      <c r="KY33" s="100"/>
      <c r="KZ33" s="100"/>
      <c r="LA33" s="100"/>
      <c r="LB33" s="100"/>
      <c r="LC33" s="100"/>
      <c r="LD33" s="100"/>
      <c r="LE33" s="100"/>
      <c r="LF33" s="100"/>
      <c r="LG33" s="100"/>
      <c r="LH33" s="100"/>
      <c r="LI33" s="101"/>
      <c r="LJ33" s="99">
        <f>データ!BQ7</f>
        <v>81.900000000000006</v>
      </c>
      <c r="LK33" s="100"/>
      <c r="LL33" s="100"/>
      <c r="LM33" s="100"/>
      <c r="LN33" s="100"/>
      <c r="LO33" s="100"/>
      <c r="LP33" s="100"/>
      <c r="LQ33" s="100"/>
      <c r="LR33" s="100"/>
      <c r="LS33" s="100"/>
      <c r="LT33" s="100"/>
      <c r="LU33" s="100"/>
      <c r="LV33" s="100"/>
      <c r="LW33" s="100"/>
      <c r="LX33" s="101"/>
      <c r="LY33" s="99">
        <f>データ!BR7</f>
        <v>83.2</v>
      </c>
      <c r="LZ33" s="100"/>
      <c r="MA33" s="100"/>
      <c r="MB33" s="100"/>
      <c r="MC33" s="100"/>
      <c r="MD33" s="100"/>
      <c r="ME33" s="100"/>
      <c r="MF33" s="100"/>
      <c r="MG33" s="100"/>
      <c r="MH33" s="100"/>
      <c r="MI33" s="100"/>
      <c r="MJ33" s="100"/>
      <c r="MK33" s="100"/>
      <c r="ML33" s="100"/>
      <c r="MM33" s="101"/>
      <c r="MN33" s="99">
        <f>データ!BS7</f>
        <v>81.400000000000006</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145</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30239</v>
      </c>
      <c r="Q55" s="103"/>
      <c r="R55" s="103"/>
      <c r="S55" s="103"/>
      <c r="T55" s="103"/>
      <c r="U55" s="103"/>
      <c r="V55" s="103"/>
      <c r="W55" s="103"/>
      <c r="X55" s="103"/>
      <c r="Y55" s="103"/>
      <c r="Z55" s="103"/>
      <c r="AA55" s="103"/>
      <c r="AB55" s="103"/>
      <c r="AC55" s="103"/>
      <c r="AD55" s="104"/>
      <c r="AE55" s="102">
        <f>データ!CA7</f>
        <v>28295</v>
      </c>
      <c r="AF55" s="103"/>
      <c r="AG55" s="103"/>
      <c r="AH55" s="103"/>
      <c r="AI55" s="103"/>
      <c r="AJ55" s="103"/>
      <c r="AK55" s="103"/>
      <c r="AL55" s="103"/>
      <c r="AM55" s="103"/>
      <c r="AN55" s="103"/>
      <c r="AO55" s="103"/>
      <c r="AP55" s="103"/>
      <c r="AQ55" s="103"/>
      <c r="AR55" s="103"/>
      <c r="AS55" s="104"/>
      <c r="AT55" s="102">
        <f>データ!CB7</f>
        <v>27382</v>
      </c>
      <c r="AU55" s="103"/>
      <c r="AV55" s="103"/>
      <c r="AW55" s="103"/>
      <c r="AX55" s="103"/>
      <c r="AY55" s="103"/>
      <c r="AZ55" s="103"/>
      <c r="BA55" s="103"/>
      <c r="BB55" s="103"/>
      <c r="BC55" s="103"/>
      <c r="BD55" s="103"/>
      <c r="BE55" s="103"/>
      <c r="BF55" s="103"/>
      <c r="BG55" s="103"/>
      <c r="BH55" s="104"/>
      <c r="BI55" s="102">
        <f>データ!CC7</f>
        <v>25725</v>
      </c>
      <c r="BJ55" s="103"/>
      <c r="BK55" s="103"/>
      <c r="BL55" s="103"/>
      <c r="BM55" s="103"/>
      <c r="BN55" s="103"/>
      <c r="BO55" s="103"/>
      <c r="BP55" s="103"/>
      <c r="BQ55" s="103"/>
      <c r="BR55" s="103"/>
      <c r="BS55" s="103"/>
      <c r="BT55" s="103"/>
      <c r="BU55" s="103"/>
      <c r="BV55" s="103"/>
      <c r="BW55" s="104"/>
      <c r="BX55" s="102">
        <f>データ!CD7</f>
        <v>26853</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4711</v>
      </c>
      <c r="DE55" s="103"/>
      <c r="DF55" s="103"/>
      <c r="DG55" s="103"/>
      <c r="DH55" s="103"/>
      <c r="DI55" s="103"/>
      <c r="DJ55" s="103"/>
      <c r="DK55" s="103"/>
      <c r="DL55" s="103"/>
      <c r="DM55" s="103"/>
      <c r="DN55" s="103"/>
      <c r="DO55" s="103"/>
      <c r="DP55" s="103"/>
      <c r="DQ55" s="103"/>
      <c r="DR55" s="104"/>
      <c r="DS55" s="102">
        <f>データ!CL7</f>
        <v>5360</v>
      </c>
      <c r="DT55" s="103"/>
      <c r="DU55" s="103"/>
      <c r="DV55" s="103"/>
      <c r="DW55" s="103"/>
      <c r="DX55" s="103"/>
      <c r="DY55" s="103"/>
      <c r="DZ55" s="103"/>
      <c r="EA55" s="103"/>
      <c r="EB55" s="103"/>
      <c r="EC55" s="103"/>
      <c r="ED55" s="103"/>
      <c r="EE55" s="103"/>
      <c r="EF55" s="103"/>
      <c r="EG55" s="104"/>
      <c r="EH55" s="102">
        <f>データ!CM7</f>
        <v>5345</v>
      </c>
      <c r="EI55" s="103"/>
      <c r="EJ55" s="103"/>
      <c r="EK55" s="103"/>
      <c r="EL55" s="103"/>
      <c r="EM55" s="103"/>
      <c r="EN55" s="103"/>
      <c r="EO55" s="103"/>
      <c r="EP55" s="103"/>
      <c r="EQ55" s="103"/>
      <c r="ER55" s="103"/>
      <c r="ES55" s="103"/>
      <c r="ET55" s="103"/>
      <c r="EU55" s="103"/>
      <c r="EV55" s="104"/>
      <c r="EW55" s="102">
        <f>データ!CN7</f>
        <v>5228</v>
      </c>
      <c r="EX55" s="103"/>
      <c r="EY55" s="103"/>
      <c r="EZ55" s="103"/>
      <c r="FA55" s="103"/>
      <c r="FB55" s="103"/>
      <c r="FC55" s="103"/>
      <c r="FD55" s="103"/>
      <c r="FE55" s="103"/>
      <c r="FF55" s="103"/>
      <c r="FG55" s="103"/>
      <c r="FH55" s="103"/>
      <c r="FI55" s="103"/>
      <c r="FJ55" s="103"/>
      <c r="FK55" s="104"/>
      <c r="FL55" s="102">
        <f>データ!CO7</f>
        <v>5120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45.3</v>
      </c>
      <c r="GS55" s="100"/>
      <c r="GT55" s="100"/>
      <c r="GU55" s="100"/>
      <c r="GV55" s="100"/>
      <c r="GW55" s="100"/>
      <c r="GX55" s="100"/>
      <c r="GY55" s="100"/>
      <c r="GZ55" s="100"/>
      <c r="HA55" s="100"/>
      <c r="HB55" s="100"/>
      <c r="HC55" s="100"/>
      <c r="HD55" s="100"/>
      <c r="HE55" s="100"/>
      <c r="HF55" s="101"/>
      <c r="HG55" s="99">
        <f>データ!CW7</f>
        <v>46.8</v>
      </c>
      <c r="HH55" s="100"/>
      <c r="HI55" s="100"/>
      <c r="HJ55" s="100"/>
      <c r="HK55" s="100"/>
      <c r="HL55" s="100"/>
      <c r="HM55" s="100"/>
      <c r="HN55" s="100"/>
      <c r="HO55" s="100"/>
      <c r="HP55" s="100"/>
      <c r="HQ55" s="100"/>
      <c r="HR55" s="100"/>
      <c r="HS55" s="100"/>
      <c r="HT55" s="100"/>
      <c r="HU55" s="101"/>
      <c r="HV55" s="99">
        <f>データ!CX7</f>
        <v>50</v>
      </c>
      <c r="HW55" s="100"/>
      <c r="HX55" s="100"/>
      <c r="HY55" s="100"/>
      <c r="HZ55" s="100"/>
      <c r="IA55" s="100"/>
      <c r="IB55" s="100"/>
      <c r="IC55" s="100"/>
      <c r="ID55" s="100"/>
      <c r="IE55" s="100"/>
      <c r="IF55" s="100"/>
      <c r="IG55" s="100"/>
      <c r="IH55" s="100"/>
      <c r="II55" s="100"/>
      <c r="IJ55" s="101"/>
      <c r="IK55" s="99">
        <f>データ!CY7</f>
        <v>52.8</v>
      </c>
      <c r="IL55" s="100"/>
      <c r="IM55" s="100"/>
      <c r="IN55" s="100"/>
      <c r="IO55" s="100"/>
      <c r="IP55" s="100"/>
      <c r="IQ55" s="100"/>
      <c r="IR55" s="100"/>
      <c r="IS55" s="100"/>
      <c r="IT55" s="100"/>
      <c r="IU55" s="100"/>
      <c r="IV55" s="100"/>
      <c r="IW55" s="100"/>
      <c r="IX55" s="100"/>
      <c r="IY55" s="101"/>
      <c r="IZ55" s="99">
        <f>データ!CZ7</f>
        <v>50.1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24.9</v>
      </c>
      <c r="KG55" s="100"/>
      <c r="KH55" s="100"/>
      <c r="KI55" s="100"/>
      <c r="KJ55" s="100"/>
      <c r="KK55" s="100"/>
      <c r="KL55" s="100"/>
      <c r="KM55" s="100"/>
      <c r="KN55" s="100"/>
      <c r="KO55" s="100"/>
      <c r="KP55" s="100"/>
      <c r="KQ55" s="100"/>
      <c r="KR55" s="100"/>
      <c r="KS55" s="100"/>
      <c r="KT55" s="101"/>
      <c r="KU55" s="99">
        <f>データ!DH7</f>
        <v>22.4</v>
      </c>
      <c r="KV55" s="100"/>
      <c r="KW55" s="100"/>
      <c r="KX55" s="100"/>
      <c r="KY55" s="100"/>
      <c r="KZ55" s="100"/>
      <c r="LA55" s="100"/>
      <c r="LB55" s="100"/>
      <c r="LC55" s="100"/>
      <c r="LD55" s="100"/>
      <c r="LE55" s="100"/>
      <c r="LF55" s="100"/>
      <c r="LG55" s="100"/>
      <c r="LH55" s="100"/>
      <c r="LI55" s="101"/>
      <c r="LJ55" s="99">
        <f>データ!DI7</f>
        <v>20.9</v>
      </c>
      <c r="LK55" s="100"/>
      <c r="LL55" s="100"/>
      <c r="LM55" s="100"/>
      <c r="LN55" s="100"/>
      <c r="LO55" s="100"/>
      <c r="LP55" s="100"/>
      <c r="LQ55" s="100"/>
      <c r="LR55" s="100"/>
      <c r="LS55" s="100"/>
      <c r="LT55" s="100"/>
      <c r="LU55" s="100"/>
      <c r="LV55" s="100"/>
      <c r="LW55" s="100"/>
      <c r="LX55" s="101"/>
      <c r="LY55" s="99">
        <f>データ!DJ7</f>
        <v>17.899999999999999</v>
      </c>
      <c r="LZ55" s="100"/>
      <c r="MA55" s="100"/>
      <c r="MB55" s="100"/>
      <c r="MC55" s="100"/>
      <c r="MD55" s="100"/>
      <c r="ME55" s="100"/>
      <c r="MF55" s="100"/>
      <c r="MG55" s="100"/>
      <c r="MH55" s="100"/>
      <c r="MI55" s="100"/>
      <c r="MJ55" s="100"/>
      <c r="MK55" s="100"/>
      <c r="ML55" s="100"/>
      <c r="MM55" s="101"/>
      <c r="MN55" s="99">
        <f>データ!DK7</f>
        <v>16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147</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19.2</v>
      </c>
      <c r="V79" s="82"/>
      <c r="W79" s="82"/>
      <c r="X79" s="82"/>
      <c r="Y79" s="82"/>
      <c r="Z79" s="82"/>
      <c r="AA79" s="82"/>
      <c r="AB79" s="82"/>
      <c r="AC79" s="82"/>
      <c r="AD79" s="82"/>
      <c r="AE79" s="82"/>
      <c r="AF79" s="82"/>
      <c r="AG79" s="82"/>
      <c r="AH79" s="82"/>
      <c r="AI79" s="82"/>
      <c r="AJ79" s="82"/>
      <c r="AK79" s="82"/>
      <c r="AL79" s="82"/>
      <c r="AM79" s="82"/>
      <c r="AN79" s="82">
        <f>データ!DS7</f>
        <v>24.5</v>
      </c>
      <c r="AO79" s="82"/>
      <c r="AP79" s="82"/>
      <c r="AQ79" s="82"/>
      <c r="AR79" s="82"/>
      <c r="AS79" s="82"/>
      <c r="AT79" s="82"/>
      <c r="AU79" s="82"/>
      <c r="AV79" s="82"/>
      <c r="AW79" s="82"/>
      <c r="AX79" s="82"/>
      <c r="AY79" s="82"/>
      <c r="AZ79" s="82"/>
      <c r="BA79" s="82"/>
      <c r="BB79" s="82"/>
      <c r="BC79" s="82"/>
      <c r="BD79" s="82"/>
      <c r="BE79" s="82"/>
      <c r="BF79" s="82"/>
      <c r="BG79" s="82">
        <f>データ!DT7</f>
        <v>25.9</v>
      </c>
      <c r="BH79" s="82"/>
      <c r="BI79" s="82"/>
      <c r="BJ79" s="82"/>
      <c r="BK79" s="82"/>
      <c r="BL79" s="82"/>
      <c r="BM79" s="82"/>
      <c r="BN79" s="82"/>
      <c r="BO79" s="82"/>
      <c r="BP79" s="82"/>
      <c r="BQ79" s="82"/>
      <c r="BR79" s="82"/>
      <c r="BS79" s="82"/>
      <c r="BT79" s="82"/>
      <c r="BU79" s="82"/>
      <c r="BV79" s="82"/>
      <c r="BW79" s="82"/>
      <c r="BX79" s="82"/>
      <c r="BY79" s="82"/>
      <c r="BZ79" s="82">
        <f>データ!DU7</f>
        <v>27.4</v>
      </c>
      <c r="CA79" s="82"/>
      <c r="CB79" s="82"/>
      <c r="CC79" s="82"/>
      <c r="CD79" s="82"/>
      <c r="CE79" s="82"/>
      <c r="CF79" s="82"/>
      <c r="CG79" s="82"/>
      <c r="CH79" s="82"/>
      <c r="CI79" s="82"/>
      <c r="CJ79" s="82"/>
      <c r="CK79" s="82"/>
      <c r="CL79" s="82"/>
      <c r="CM79" s="82"/>
      <c r="CN79" s="82"/>
      <c r="CO79" s="82"/>
      <c r="CP79" s="82"/>
      <c r="CQ79" s="82"/>
      <c r="CR79" s="82"/>
      <c r="CS79" s="82">
        <f>データ!DV7</f>
        <v>27.6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43.3</v>
      </c>
      <c r="EP79" s="82"/>
      <c r="EQ79" s="82"/>
      <c r="ER79" s="82"/>
      <c r="ES79" s="82"/>
      <c r="ET79" s="82"/>
      <c r="EU79" s="82"/>
      <c r="EV79" s="82"/>
      <c r="EW79" s="82"/>
      <c r="EX79" s="82"/>
      <c r="EY79" s="82"/>
      <c r="EZ79" s="82"/>
      <c r="FA79" s="82"/>
      <c r="FB79" s="82"/>
      <c r="FC79" s="82"/>
      <c r="FD79" s="82"/>
      <c r="FE79" s="82"/>
      <c r="FF79" s="82"/>
      <c r="FG79" s="82"/>
      <c r="FH79" s="82">
        <f>データ!ED7</f>
        <v>48</v>
      </c>
      <c r="FI79" s="82"/>
      <c r="FJ79" s="82"/>
      <c r="FK79" s="82"/>
      <c r="FL79" s="82"/>
      <c r="FM79" s="82"/>
      <c r="FN79" s="82"/>
      <c r="FO79" s="82"/>
      <c r="FP79" s="82"/>
      <c r="FQ79" s="82"/>
      <c r="FR79" s="82"/>
      <c r="FS79" s="82"/>
      <c r="FT79" s="82"/>
      <c r="FU79" s="82"/>
      <c r="FV79" s="82"/>
      <c r="FW79" s="82"/>
      <c r="FX79" s="82"/>
      <c r="FY79" s="82"/>
      <c r="FZ79" s="82"/>
      <c r="GA79" s="82">
        <f>データ!EE7</f>
        <v>50.8</v>
      </c>
      <c r="GB79" s="82"/>
      <c r="GC79" s="82"/>
      <c r="GD79" s="82"/>
      <c r="GE79" s="82"/>
      <c r="GF79" s="82"/>
      <c r="GG79" s="82"/>
      <c r="GH79" s="82"/>
      <c r="GI79" s="82"/>
      <c r="GJ79" s="82"/>
      <c r="GK79" s="82"/>
      <c r="GL79" s="82"/>
      <c r="GM79" s="82"/>
      <c r="GN79" s="82"/>
      <c r="GO79" s="82"/>
      <c r="GP79" s="82"/>
      <c r="GQ79" s="82"/>
      <c r="GR79" s="82"/>
      <c r="GS79" s="82"/>
      <c r="GT79" s="82">
        <f>データ!EF7</f>
        <v>51.8</v>
      </c>
      <c r="GU79" s="82"/>
      <c r="GV79" s="82"/>
      <c r="GW79" s="82"/>
      <c r="GX79" s="82"/>
      <c r="GY79" s="82"/>
      <c r="GZ79" s="82"/>
      <c r="HA79" s="82"/>
      <c r="HB79" s="82"/>
      <c r="HC79" s="82"/>
      <c r="HD79" s="82"/>
      <c r="HE79" s="82"/>
      <c r="HF79" s="82"/>
      <c r="HG79" s="82"/>
      <c r="HH79" s="82"/>
      <c r="HI79" s="82"/>
      <c r="HJ79" s="82"/>
      <c r="HK79" s="82"/>
      <c r="HL79" s="82"/>
      <c r="HM79" s="82">
        <f>データ!EG7</f>
        <v>48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48282509</v>
      </c>
      <c r="JK79" s="78"/>
      <c r="JL79" s="78"/>
      <c r="JM79" s="78"/>
      <c r="JN79" s="78"/>
      <c r="JO79" s="78"/>
      <c r="JP79" s="78"/>
      <c r="JQ79" s="78"/>
      <c r="JR79" s="78"/>
      <c r="JS79" s="78"/>
      <c r="JT79" s="78"/>
      <c r="JU79" s="78"/>
      <c r="JV79" s="78"/>
      <c r="JW79" s="78"/>
      <c r="JX79" s="78"/>
      <c r="JY79" s="78"/>
      <c r="JZ79" s="78"/>
      <c r="KA79" s="78"/>
      <c r="KB79" s="78"/>
      <c r="KC79" s="78">
        <f>データ!EO7</f>
        <v>49032545</v>
      </c>
      <c r="KD79" s="78"/>
      <c r="KE79" s="78"/>
      <c r="KF79" s="78"/>
      <c r="KG79" s="78"/>
      <c r="KH79" s="78"/>
      <c r="KI79" s="78"/>
      <c r="KJ79" s="78"/>
      <c r="KK79" s="78"/>
      <c r="KL79" s="78"/>
      <c r="KM79" s="78"/>
      <c r="KN79" s="78"/>
      <c r="KO79" s="78"/>
      <c r="KP79" s="78"/>
      <c r="KQ79" s="78"/>
      <c r="KR79" s="78"/>
      <c r="KS79" s="78"/>
      <c r="KT79" s="78"/>
      <c r="KU79" s="78"/>
      <c r="KV79" s="78">
        <f>データ!EP7</f>
        <v>49345073</v>
      </c>
      <c r="KW79" s="78"/>
      <c r="KX79" s="78"/>
      <c r="KY79" s="78"/>
      <c r="KZ79" s="78"/>
      <c r="LA79" s="78"/>
      <c r="LB79" s="78"/>
      <c r="LC79" s="78"/>
      <c r="LD79" s="78"/>
      <c r="LE79" s="78"/>
      <c r="LF79" s="78"/>
      <c r="LG79" s="78"/>
      <c r="LH79" s="78"/>
      <c r="LI79" s="78"/>
      <c r="LJ79" s="78"/>
      <c r="LK79" s="78"/>
      <c r="LL79" s="78"/>
      <c r="LM79" s="78"/>
      <c r="LN79" s="78"/>
      <c r="LO79" s="78">
        <f>データ!EQ7</f>
        <v>49397418</v>
      </c>
      <c r="LP79" s="78"/>
      <c r="LQ79" s="78"/>
      <c r="LR79" s="78"/>
      <c r="LS79" s="78"/>
      <c r="LT79" s="78"/>
      <c r="LU79" s="78"/>
      <c r="LV79" s="78"/>
      <c r="LW79" s="78"/>
      <c r="LX79" s="78"/>
      <c r="LY79" s="78"/>
      <c r="LZ79" s="78"/>
      <c r="MA79" s="78"/>
      <c r="MB79" s="78"/>
      <c r="MC79" s="78"/>
      <c r="MD79" s="78"/>
      <c r="ME79" s="78"/>
      <c r="MF79" s="78"/>
      <c r="MG79" s="78"/>
      <c r="MH79" s="78">
        <f>データ!ER7</f>
        <v>49818273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vAk7cKrdM8XvdtncCNbrgsnFogZIK8qDLWdHMC7T/29aToqh5suCSOO2JVXR8ni6YRuF0PKnJbXRvFFLVZq4A==" saltValue="XtF2lzO6sFE9EXnsHQog1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119</v>
      </c>
      <c r="AW5" s="61" t="s">
        <v>112</v>
      </c>
      <c r="AX5" s="61" t="s">
        <v>113</v>
      </c>
      <c r="AY5" s="61" t="s">
        <v>114</v>
      </c>
      <c r="AZ5" s="61" t="s">
        <v>115</v>
      </c>
      <c r="BA5" s="61" t="s">
        <v>116</v>
      </c>
      <c r="BB5" s="61" t="s">
        <v>117</v>
      </c>
      <c r="BC5" s="61" t="s">
        <v>118</v>
      </c>
      <c r="BD5" s="61" t="s">
        <v>108</v>
      </c>
      <c r="BE5" s="61" t="s">
        <v>109</v>
      </c>
      <c r="BF5" s="61" t="s">
        <v>110</v>
      </c>
      <c r="BG5" s="61" t="s">
        <v>111</v>
      </c>
      <c r="BH5" s="61" t="s">
        <v>112</v>
      </c>
      <c r="BI5" s="61" t="s">
        <v>113</v>
      </c>
      <c r="BJ5" s="61" t="s">
        <v>114</v>
      </c>
      <c r="BK5" s="61" t="s">
        <v>115</v>
      </c>
      <c r="BL5" s="61" t="s">
        <v>116</v>
      </c>
      <c r="BM5" s="61" t="s">
        <v>117</v>
      </c>
      <c r="BN5" s="61" t="s">
        <v>118</v>
      </c>
      <c r="BO5" s="61" t="s">
        <v>108</v>
      </c>
      <c r="BP5" s="61" t="s">
        <v>109</v>
      </c>
      <c r="BQ5" s="61" t="s">
        <v>110</v>
      </c>
      <c r="BR5" s="61" t="s">
        <v>111</v>
      </c>
      <c r="BS5" s="61" t="s">
        <v>112</v>
      </c>
      <c r="BT5" s="61" t="s">
        <v>113</v>
      </c>
      <c r="BU5" s="61" t="s">
        <v>114</v>
      </c>
      <c r="BV5" s="61" t="s">
        <v>115</v>
      </c>
      <c r="BW5" s="61" t="s">
        <v>116</v>
      </c>
      <c r="BX5" s="61" t="s">
        <v>117</v>
      </c>
      <c r="BY5" s="61" t="s">
        <v>118</v>
      </c>
      <c r="BZ5" s="61" t="s">
        <v>108</v>
      </c>
      <c r="CA5" s="61" t="s">
        <v>109</v>
      </c>
      <c r="CB5" s="61" t="s">
        <v>110</v>
      </c>
      <c r="CC5" s="61" t="s">
        <v>111</v>
      </c>
      <c r="CD5" s="61" t="s">
        <v>112</v>
      </c>
      <c r="CE5" s="61" t="s">
        <v>113</v>
      </c>
      <c r="CF5" s="61" t="s">
        <v>114</v>
      </c>
      <c r="CG5" s="61" t="s">
        <v>115</v>
      </c>
      <c r="CH5" s="61" t="s">
        <v>116</v>
      </c>
      <c r="CI5" s="61" t="s">
        <v>117</v>
      </c>
      <c r="CJ5" s="61" t="s">
        <v>118</v>
      </c>
      <c r="CK5" s="61" t="s">
        <v>108</v>
      </c>
      <c r="CL5" s="61" t="s">
        <v>109</v>
      </c>
      <c r="CM5" s="61" t="s">
        <v>110</v>
      </c>
      <c r="CN5" s="61" t="s">
        <v>119</v>
      </c>
      <c r="CO5" s="61" t="s">
        <v>112</v>
      </c>
      <c r="CP5" s="61" t="s">
        <v>113</v>
      </c>
      <c r="CQ5" s="61" t="s">
        <v>114</v>
      </c>
      <c r="CR5" s="61" t="s">
        <v>115</v>
      </c>
      <c r="CS5" s="61" t="s">
        <v>116</v>
      </c>
      <c r="CT5" s="61" t="s">
        <v>117</v>
      </c>
      <c r="CU5" s="61" t="s">
        <v>118</v>
      </c>
      <c r="CV5" s="61" t="s">
        <v>108</v>
      </c>
      <c r="CW5" s="61" t="s">
        <v>109</v>
      </c>
      <c r="CX5" s="61" t="s">
        <v>110</v>
      </c>
      <c r="CY5" s="61" t="s">
        <v>111</v>
      </c>
      <c r="CZ5" s="61" t="s">
        <v>112</v>
      </c>
      <c r="DA5" s="61" t="s">
        <v>113</v>
      </c>
      <c r="DB5" s="61" t="s">
        <v>114</v>
      </c>
      <c r="DC5" s="61" t="s">
        <v>115</v>
      </c>
      <c r="DD5" s="61" t="s">
        <v>116</v>
      </c>
      <c r="DE5" s="61" t="s">
        <v>117</v>
      </c>
      <c r="DF5" s="61" t="s">
        <v>118</v>
      </c>
      <c r="DG5" s="61" t="s">
        <v>108</v>
      </c>
      <c r="DH5" s="61" t="s">
        <v>109</v>
      </c>
      <c r="DI5" s="61" t="s">
        <v>110</v>
      </c>
      <c r="DJ5" s="61" t="s">
        <v>111</v>
      </c>
      <c r="DK5" s="61" t="s">
        <v>112</v>
      </c>
      <c r="DL5" s="61" t="s">
        <v>113</v>
      </c>
      <c r="DM5" s="61" t="s">
        <v>114</v>
      </c>
      <c r="DN5" s="61" t="s">
        <v>115</v>
      </c>
      <c r="DO5" s="61" t="s">
        <v>116</v>
      </c>
      <c r="DP5" s="61" t="s">
        <v>117</v>
      </c>
      <c r="DQ5" s="61" t="s">
        <v>118</v>
      </c>
      <c r="DR5" s="61" t="s">
        <v>108</v>
      </c>
      <c r="DS5" s="61" t="s">
        <v>109</v>
      </c>
      <c r="DT5" s="61" t="s">
        <v>110</v>
      </c>
      <c r="DU5" s="61" t="s">
        <v>111</v>
      </c>
      <c r="DV5" s="61" t="s">
        <v>120</v>
      </c>
      <c r="DW5" s="61" t="s">
        <v>113</v>
      </c>
      <c r="DX5" s="61" t="s">
        <v>114</v>
      </c>
      <c r="DY5" s="61" t="s">
        <v>115</v>
      </c>
      <c r="DZ5" s="61" t="s">
        <v>116</v>
      </c>
      <c r="EA5" s="61" t="s">
        <v>117</v>
      </c>
      <c r="EB5" s="61" t="s">
        <v>118</v>
      </c>
      <c r="EC5" s="61" t="s">
        <v>108</v>
      </c>
      <c r="ED5" s="61" t="s">
        <v>109</v>
      </c>
      <c r="EE5" s="61" t="s">
        <v>110</v>
      </c>
      <c r="EF5" s="61" t="s">
        <v>119</v>
      </c>
      <c r="EG5" s="61" t="s">
        <v>112</v>
      </c>
      <c r="EH5" s="61" t="s">
        <v>113</v>
      </c>
      <c r="EI5" s="61" t="s">
        <v>114</v>
      </c>
      <c r="EJ5" s="61" t="s">
        <v>115</v>
      </c>
      <c r="EK5" s="61" t="s">
        <v>116</v>
      </c>
      <c r="EL5" s="61" t="s">
        <v>117</v>
      </c>
      <c r="EM5" s="61" t="s">
        <v>121</v>
      </c>
      <c r="EN5" s="61" t="s">
        <v>108</v>
      </c>
      <c r="EO5" s="61" t="s">
        <v>109</v>
      </c>
      <c r="EP5" s="61" t="s">
        <v>110</v>
      </c>
      <c r="EQ5" s="61" t="s">
        <v>111</v>
      </c>
      <c r="ER5" s="61" t="s">
        <v>112</v>
      </c>
      <c r="ES5" s="61" t="s">
        <v>113</v>
      </c>
      <c r="ET5" s="61" t="s">
        <v>114</v>
      </c>
      <c r="EU5" s="61" t="s">
        <v>115</v>
      </c>
      <c r="EV5" s="61" t="s">
        <v>116</v>
      </c>
      <c r="EW5" s="61" t="s">
        <v>117</v>
      </c>
      <c r="EX5" s="61" t="s">
        <v>118</v>
      </c>
    </row>
    <row r="6" spans="1:154" s="66" customFormat="1">
      <c r="A6" s="47" t="s">
        <v>122</v>
      </c>
      <c r="B6" s="62">
        <f>B8</f>
        <v>2017</v>
      </c>
      <c r="C6" s="62">
        <f t="shared" ref="C6:M6" si="2">C8</f>
        <v>63649</v>
      </c>
      <c r="D6" s="62">
        <f t="shared" si="2"/>
        <v>46</v>
      </c>
      <c r="E6" s="62">
        <f t="shared" si="2"/>
        <v>6</v>
      </c>
      <c r="F6" s="62">
        <f t="shared" si="2"/>
        <v>0</v>
      </c>
      <c r="G6" s="62">
        <f t="shared" si="2"/>
        <v>1</v>
      </c>
      <c r="H6" s="138" t="str">
        <f>IF(H8&lt;&gt;I8,H8,"")&amp;IF(I8&lt;&gt;J8,I8,"")&amp;"　"&amp;J8</f>
        <v>山形県真室川町　町立真室川病院</v>
      </c>
      <c r="I6" s="139"/>
      <c r="J6" s="140"/>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3</v>
      </c>
      <c r="R6" s="62" t="str">
        <f t="shared" si="3"/>
        <v>-</v>
      </c>
      <c r="S6" s="62" t="str">
        <f t="shared" si="3"/>
        <v>訓</v>
      </c>
      <c r="T6" s="62" t="str">
        <f t="shared" si="3"/>
        <v>救</v>
      </c>
      <c r="U6" s="63">
        <f>U8</f>
        <v>7978</v>
      </c>
      <c r="V6" s="63">
        <f>V8</f>
        <v>4563</v>
      </c>
      <c r="W6" s="62" t="str">
        <f>W8</f>
        <v>第１種該当</v>
      </c>
      <c r="X6" s="62" t="str">
        <f t="shared" si="3"/>
        <v>１３：１</v>
      </c>
      <c r="Y6" s="63">
        <f t="shared" si="3"/>
        <v>55</v>
      </c>
      <c r="Z6" s="63" t="str">
        <f t="shared" si="3"/>
        <v>-</v>
      </c>
      <c r="AA6" s="63" t="str">
        <f t="shared" si="3"/>
        <v>-</v>
      </c>
      <c r="AB6" s="63" t="str">
        <f t="shared" si="3"/>
        <v>-</v>
      </c>
      <c r="AC6" s="63" t="str">
        <f t="shared" si="3"/>
        <v>-</v>
      </c>
      <c r="AD6" s="63">
        <f t="shared" si="3"/>
        <v>55</v>
      </c>
      <c r="AE6" s="63">
        <f t="shared" si="3"/>
        <v>55</v>
      </c>
      <c r="AF6" s="63" t="str">
        <f t="shared" si="3"/>
        <v>-</v>
      </c>
      <c r="AG6" s="63">
        <f t="shared" si="3"/>
        <v>55</v>
      </c>
      <c r="AH6" s="64">
        <f>IF(AH8="-",NA(),AH8)</f>
        <v>100.1</v>
      </c>
      <c r="AI6" s="64">
        <f t="shared" ref="AI6:AQ6" si="4">IF(AI8="-",NA(),AI8)</f>
        <v>103.3</v>
      </c>
      <c r="AJ6" s="64">
        <f t="shared" si="4"/>
        <v>100.7</v>
      </c>
      <c r="AK6" s="64">
        <f t="shared" si="4"/>
        <v>102.3</v>
      </c>
      <c r="AL6" s="64">
        <f t="shared" si="4"/>
        <v>100.3</v>
      </c>
      <c r="AM6" s="64">
        <f t="shared" si="4"/>
        <v>97.7</v>
      </c>
      <c r="AN6" s="64">
        <f t="shared" si="4"/>
        <v>98.5</v>
      </c>
      <c r="AO6" s="64">
        <f t="shared" si="4"/>
        <v>98</v>
      </c>
      <c r="AP6" s="64">
        <f t="shared" si="4"/>
        <v>98.4</v>
      </c>
      <c r="AQ6" s="64">
        <f t="shared" si="4"/>
        <v>98.2</v>
      </c>
      <c r="AR6" s="64" t="str">
        <f>IF(AR8="-","【-】","【"&amp;SUBSTITUTE(TEXT(AR8,"#,##0.0"),"-","△")&amp;"】")</f>
        <v>【98.5】</v>
      </c>
      <c r="AS6" s="64">
        <f>IF(AS8="-",NA(),AS8)</f>
        <v>86.9</v>
      </c>
      <c r="AT6" s="64">
        <f t="shared" ref="AT6:BB6" si="5">IF(AT8="-",NA(),AT8)</f>
        <v>86.1</v>
      </c>
      <c r="AU6" s="64">
        <f t="shared" si="5"/>
        <v>84.4</v>
      </c>
      <c r="AV6" s="64">
        <f t="shared" si="5"/>
        <v>82.8</v>
      </c>
      <c r="AW6" s="64">
        <f t="shared" si="5"/>
        <v>84.3</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0</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85</v>
      </c>
      <c r="BP6" s="64">
        <f t="shared" ref="BP6:BX6" si="7">IF(BP8="-",NA(),BP8)</f>
        <v>86.9</v>
      </c>
      <c r="BQ6" s="64">
        <f t="shared" si="7"/>
        <v>81.900000000000006</v>
      </c>
      <c r="BR6" s="64">
        <f t="shared" si="7"/>
        <v>83.2</v>
      </c>
      <c r="BS6" s="64">
        <f t="shared" si="7"/>
        <v>81.400000000000006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30239</v>
      </c>
      <c r="CA6" s="65">
        <f t="shared" ref="CA6:CI6" si="8">IF(CA8="-",NA(),CA8)</f>
        <v>28295</v>
      </c>
      <c r="CB6" s="65">
        <f t="shared" si="8"/>
        <v>27382</v>
      </c>
      <c r="CC6" s="65">
        <f t="shared" si="8"/>
        <v>25725</v>
      </c>
      <c r="CD6" s="65">
        <f t="shared" si="8"/>
        <v>26853</v>
      </c>
      <c r="CE6" s="65">
        <f t="shared" si="8"/>
        <v>23475</v>
      </c>
      <c r="CF6" s="65">
        <f t="shared" si="8"/>
        <v>23857</v>
      </c>
      <c r="CG6" s="65">
        <f t="shared" si="8"/>
        <v>24371</v>
      </c>
      <c r="CH6" s="65">
        <f t="shared" si="8"/>
        <v>24882</v>
      </c>
      <c r="CI6" s="65">
        <f t="shared" si="8"/>
        <v>25249</v>
      </c>
      <c r="CJ6" s="64" t="str">
        <f>IF(CJ8="-","【-】","【"&amp;SUBSTITUTE(TEXT(CJ8,"#,##0"),"-","△")&amp;"】")</f>
        <v>【50,718】</v>
      </c>
      <c r="CK6" s="65">
        <f>IF(CK8="-",NA(),CK8)</f>
        <v>4711</v>
      </c>
      <c r="CL6" s="65">
        <f t="shared" ref="CL6:CT6" si="9">IF(CL8="-",NA(),CL8)</f>
        <v>5360</v>
      </c>
      <c r="CM6" s="65">
        <f t="shared" si="9"/>
        <v>5345</v>
      </c>
      <c r="CN6" s="65">
        <f t="shared" si="9"/>
        <v>5228</v>
      </c>
      <c r="CO6" s="65">
        <f t="shared" si="9"/>
        <v>5120</v>
      </c>
      <c r="CP6" s="65">
        <f t="shared" si="9"/>
        <v>8603</v>
      </c>
      <c r="CQ6" s="65">
        <f t="shared" si="9"/>
        <v>8471</v>
      </c>
      <c r="CR6" s="65">
        <f t="shared" si="9"/>
        <v>8736</v>
      </c>
      <c r="CS6" s="65">
        <f t="shared" si="9"/>
        <v>8797</v>
      </c>
      <c r="CT6" s="65">
        <f t="shared" si="9"/>
        <v>8852</v>
      </c>
      <c r="CU6" s="64" t="str">
        <f>IF(CU8="-","【-】","【"&amp;SUBSTITUTE(TEXT(CU8,"#,##0"),"-","△")&amp;"】")</f>
        <v>【14,202】</v>
      </c>
      <c r="CV6" s="64">
        <f>IF(CV8="-",NA(),CV8)</f>
        <v>45.3</v>
      </c>
      <c r="CW6" s="64">
        <f t="shared" ref="CW6:DE6" si="10">IF(CW8="-",NA(),CW8)</f>
        <v>46.8</v>
      </c>
      <c r="CX6" s="64">
        <f t="shared" si="10"/>
        <v>50</v>
      </c>
      <c r="CY6" s="64">
        <f t="shared" si="10"/>
        <v>52.8</v>
      </c>
      <c r="CZ6" s="64">
        <f t="shared" si="10"/>
        <v>50.1</v>
      </c>
      <c r="DA6" s="64">
        <f t="shared" si="10"/>
        <v>65</v>
      </c>
      <c r="DB6" s="64">
        <f t="shared" si="10"/>
        <v>67.5</v>
      </c>
      <c r="DC6" s="64">
        <f t="shared" si="10"/>
        <v>67.5</v>
      </c>
      <c r="DD6" s="64">
        <f t="shared" si="10"/>
        <v>69.5</v>
      </c>
      <c r="DE6" s="64">
        <f t="shared" si="10"/>
        <v>70.3</v>
      </c>
      <c r="DF6" s="64" t="str">
        <f>IF(DF8="-","【-】","【"&amp;SUBSTITUTE(TEXT(DF8,"#,##0.0"),"-","△")&amp;"】")</f>
        <v>【55.0】</v>
      </c>
      <c r="DG6" s="64">
        <f>IF(DG8="-",NA(),DG8)</f>
        <v>24.9</v>
      </c>
      <c r="DH6" s="64">
        <f t="shared" ref="DH6:DP6" si="11">IF(DH8="-",NA(),DH8)</f>
        <v>22.4</v>
      </c>
      <c r="DI6" s="64">
        <f t="shared" si="11"/>
        <v>20.9</v>
      </c>
      <c r="DJ6" s="64">
        <f t="shared" si="11"/>
        <v>17.899999999999999</v>
      </c>
      <c r="DK6" s="64">
        <f t="shared" si="11"/>
        <v>16</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19.2</v>
      </c>
      <c r="DS6" s="64">
        <f t="shared" ref="DS6:EA6" si="12">IF(DS8="-",NA(),DS8)</f>
        <v>24.5</v>
      </c>
      <c r="DT6" s="64">
        <f t="shared" si="12"/>
        <v>25.9</v>
      </c>
      <c r="DU6" s="64">
        <f t="shared" si="12"/>
        <v>27.4</v>
      </c>
      <c r="DV6" s="64">
        <f t="shared" si="12"/>
        <v>27.6</v>
      </c>
      <c r="DW6" s="64">
        <f t="shared" si="12"/>
        <v>43.9</v>
      </c>
      <c r="DX6" s="64">
        <f t="shared" si="12"/>
        <v>52.4</v>
      </c>
      <c r="DY6" s="64">
        <f t="shared" si="12"/>
        <v>52.6</v>
      </c>
      <c r="DZ6" s="64">
        <f t="shared" si="12"/>
        <v>54.2</v>
      </c>
      <c r="EA6" s="64">
        <f t="shared" si="12"/>
        <v>53.8</v>
      </c>
      <c r="EB6" s="64" t="str">
        <f>IF(EB8="-","【-】","【"&amp;SUBSTITUTE(TEXT(EB8,"#,##0.0"),"-","△")&amp;"】")</f>
        <v>【51.6】</v>
      </c>
      <c r="EC6" s="64">
        <f>IF(EC8="-",NA(),EC8)</f>
        <v>43.3</v>
      </c>
      <c r="ED6" s="64">
        <f t="shared" ref="ED6:EL6" si="13">IF(ED8="-",NA(),ED8)</f>
        <v>48</v>
      </c>
      <c r="EE6" s="64">
        <f t="shared" si="13"/>
        <v>50.8</v>
      </c>
      <c r="EF6" s="64">
        <f t="shared" si="13"/>
        <v>51.8</v>
      </c>
      <c r="EG6" s="64">
        <f t="shared" si="13"/>
        <v>48</v>
      </c>
      <c r="EH6" s="64">
        <f t="shared" si="13"/>
        <v>59.1</v>
      </c>
      <c r="EI6" s="64">
        <f t="shared" si="13"/>
        <v>68.900000000000006</v>
      </c>
      <c r="EJ6" s="64">
        <f t="shared" si="13"/>
        <v>68</v>
      </c>
      <c r="EK6" s="64">
        <f t="shared" si="13"/>
        <v>70</v>
      </c>
      <c r="EL6" s="64">
        <f t="shared" si="13"/>
        <v>71</v>
      </c>
      <c r="EM6" s="64" t="str">
        <f>IF(EM8="-","【-】","【"&amp;SUBSTITUTE(TEXT(EM8,"#,##0.0"),"-","△")&amp;"】")</f>
        <v>【67.6】</v>
      </c>
      <c r="EN6" s="65">
        <f>IF(EN8="-",NA(),EN8)</f>
        <v>48282509</v>
      </c>
      <c r="EO6" s="65">
        <f t="shared" ref="EO6:EW6" si="14">IF(EO8="-",NA(),EO8)</f>
        <v>49032545</v>
      </c>
      <c r="EP6" s="65">
        <f t="shared" si="14"/>
        <v>49345073</v>
      </c>
      <c r="EQ6" s="65">
        <f t="shared" si="14"/>
        <v>49397418</v>
      </c>
      <c r="ER6" s="65">
        <f t="shared" si="14"/>
        <v>49818273</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123</v>
      </c>
      <c r="B7" s="62">
        <f t="shared" ref="B7:AG7" si="15">B8</f>
        <v>2017</v>
      </c>
      <c r="C7" s="62">
        <f t="shared" si="15"/>
        <v>63649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3</v>
      </c>
      <c r="R7" s="62" t="str">
        <f t="shared" si="15"/>
        <v>-</v>
      </c>
      <c r="S7" s="62" t="str">
        <f t="shared" si="15"/>
        <v>訓</v>
      </c>
      <c r="T7" s="62" t="str">
        <f t="shared" si="15"/>
        <v>救</v>
      </c>
      <c r="U7" s="63">
        <f>U8</f>
        <v>7978</v>
      </c>
      <c r="V7" s="63">
        <f>V8</f>
        <v>4563</v>
      </c>
      <c r="W7" s="62" t="str">
        <f>W8</f>
        <v>第１種該当</v>
      </c>
      <c r="X7" s="62" t="str">
        <f t="shared" si="15"/>
        <v>１３：１</v>
      </c>
      <c r="Y7" s="63">
        <f t="shared" si="15"/>
        <v>55</v>
      </c>
      <c r="Z7" s="63" t="str">
        <f t="shared" si="15"/>
        <v>-</v>
      </c>
      <c r="AA7" s="63" t="str">
        <f t="shared" si="15"/>
        <v>-</v>
      </c>
      <c r="AB7" s="63" t="str">
        <f t="shared" si="15"/>
        <v>-</v>
      </c>
      <c r="AC7" s="63" t="str">
        <f t="shared" si="15"/>
        <v>-</v>
      </c>
      <c r="AD7" s="63">
        <f t="shared" si="15"/>
        <v>55</v>
      </c>
      <c r="AE7" s="63">
        <f t="shared" si="15"/>
        <v>55</v>
      </c>
      <c r="AF7" s="63" t="str">
        <f t="shared" si="15"/>
        <v>-</v>
      </c>
      <c r="AG7" s="63">
        <f t="shared" si="15"/>
        <v>55</v>
      </c>
      <c r="AH7" s="64">
        <f>AH8</f>
        <v>100.1</v>
      </c>
      <c r="AI7" s="64">
        <f t="shared" ref="AI7:AQ7" si="16">AI8</f>
        <v>103.3</v>
      </c>
      <c r="AJ7" s="64">
        <f t="shared" si="16"/>
        <v>100.7</v>
      </c>
      <c r="AK7" s="64">
        <f t="shared" si="16"/>
        <v>102.3</v>
      </c>
      <c r="AL7" s="64">
        <f t="shared" si="16"/>
        <v>100.3</v>
      </c>
      <c r="AM7" s="64">
        <f t="shared" si="16"/>
        <v>97.7</v>
      </c>
      <c r="AN7" s="64">
        <f t="shared" si="16"/>
        <v>98.5</v>
      </c>
      <c r="AO7" s="64">
        <f t="shared" si="16"/>
        <v>98</v>
      </c>
      <c r="AP7" s="64">
        <f t="shared" si="16"/>
        <v>98.4</v>
      </c>
      <c r="AQ7" s="64">
        <f t="shared" si="16"/>
        <v>98.2</v>
      </c>
      <c r="AR7" s="64"/>
      <c r="AS7" s="64">
        <f>AS8</f>
        <v>86.9</v>
      </c>
      <c r="AT7" s="64">
        <f t="shared" ref="AT7:BB7" si="17">AT8</f>
        <v>86.1</v>
      </c>
      <c r="AU7" s="64">
        <f t="shared" si="17"/>
        <v>84.4</v>
      </c>
      <c r="AV7" s="64">
        <f t="shared" si="17"/>
        <v>82.8</v>
      </c>
      <c r="AW7" s="64">
        <f t="shared" si="17"/>
        <v>84.3</v>
      </c>
      <c r="AX7" s="64">
        <f t="shared" si="17"/>
        <v>82.5</v>
      </c>
      <c r="AY7" s="64">
        <f t="shared" si="17"/>
        <v>79.7</v>
      </c>
      <c r="AZ7" s="64">
        <f t="shared" si="17"/>
        <v>79.599999999999994</v>
      </c>
      <c r="BA7" s="64">
        <f t="shared" si="17"/>
        <v>77.900000000000006</v>
      </c>
      <c r="BB7" s="64">
        <f t="shared" si="17"/>
        <v>78.099999999999994</v>
      </c>
      <c r="BC7" s="64"/>
      <c r="BD7" s="64">
        <f>BD8</f>
        <v>0</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85</v>
      </c>
      <c r="BP7" s="64">
        <f t="shared" ref="BP7:BX7" si="19">BP8</f>
        <v>86.9</v>
      </c>
      <c r="BQ7" s="64">
        <f t="shared" si="19"/>
        <v>81.900000000000006</v>
      </c>
      <c r="BR7" s="64">
        <f t="shared" si="19"/>
        <v>83.2</v>
      </c>
      <c r="BS7" s="64">
        <f t="shared" si="19"/>
        <v>81.400000000000006</v>
      </c>
      <c r="BT7" s="64">
        <f t="shared" si="19"/>
        <v>68.599999999999994</v>
      </c>
      <c r="BU7" s="64">
        <f t="shared" si="19"/>
        <v>67.400000000000006</v>
      </c>
      <c r="BV7" s="64">
        <f t="shared" si="19"/>
        <v>66.599999999999994</v>
      </c>
      <c r="BW7" s="64">
        <f t="shared" si="19"/>
        <v>66.8</v>
      </c>
      <c r="BX7" s="64">
        <f t="shared" si="19"/>
        <v>67.900000000000006</v>
      </c>
      <c r="BY7" s="64"/>
      <c r="BZ7" s="65">
        <f>BZ8</f>
        <v>30239</v>
      </c>
      <c r="CA7" s="65">
        <f t="shared" ref="CA7:CI7" si="20">CA8</f>
        <v>28295</v>
      </c>
      <c r="CB7" s="65">
        <f t="shared" si="20"/>
        <v>27382</v>
      </c>
      <c r="CC7" s="65">
        <f t="shared" si="20"/>
        <v>25725</v>
      </c>
      <c r="CD7" s="65">
        <f t="shared" si="20"/>
        <v>26853</v>
      </c>
      <c r="CE7" s="65">
        <f t="shared" si="20"/>
        <v>23475</v>
      </c>
      <c r="CF7" s="65">
        <f t="shared" si="20"/>
        <v>23857</v>
      </c>
      <c r="CG7" s="65">
        <f t="shared" si="20"/>
        <v>24371</v>
      </c>
      <c r="CH7" s="65">
        <f t="shared" si="20"/>
        <v>24882</v>
      </c>
      <c r="CI7" s="65">
        <f t="shared" si="20"/>
        <v>25249</v>
      </c>
      <c r="CJ7" s="64"/>
      <c r="CK7" s="65">
        <f>CK8</f>
        <v>4711</v>
      </c>
      <c r="CL7" s="65">
        <f t="shared" ref="CL7:CT7" si="21">CL8</f>
        <v>5360</v>
      </c>
      <c r="CM7" s="65">
        <f t="shared" si="21"/>
        <v>5345</v>
      </c>
      <c r="CN7" s="65">
        <f t="shared" si="21"/>
        <v>5228</v>
      </c>
      <c r="CO7" s="65">
        <f t="shared" si="21"/>
        <v>5120</v>
      </c>
      <c r="CP7" s="65">
        <f t="shared" si="21"/>
        <v>8603</v>
      </c>
      <c r="CQ7" s="65">
        <f t="shared" si="21"/>
        <v>8471</v>
      </c>
      <c r="CR7" s="65">
        <f t="shared" si="21"/>
        <v>8736</v>
      </c>
      <c r="CS7" s="65">
        <f t="shared" si="21"/>
        <v>8797</v>
      </c>
      <c r="CT7" s="65">
        <f t="shared" si="21"/>
        <v>8852</v>
      </c>
      <c r="CU7" s="64"/>
      <c r="CV7" s="64">
        <f>CV8</f>
        <v>45.3</v>
      </c>
      <c r="CW7" s="64">
        <f t="shared" ref="CW7:DE7" si="22">CW8</f>
        <v>46.8</v>
      </c>
      <c r="CX7" s="64">
        <f t="shared" si="22"/>
        <v>50</v>
      </c>
      <c r="CY7" s="64">
        <f t="shared" si="22"/>
        <v>52.8</v>
      </c>
      <c r="CZ7" s="64">
        <f t="shared" si="22"/>
        <v>50.1</v>
      </c>
      <c r="DA7" s="64">
        <f t="shared" si="22"/>
        <v>65</v>
      </c>
      <c r="DB7" s="64">
        <f t="shared" si="22"/>
        <v>67.5</v>
      </c>
      <c r="DC7" s="64">
        <f t="shared" si="22"/>
        <v>67.5</v>
      </c>
      <c r="DD7" s="64">
        <f t="shared" si="22"/>
        <v>69.5</v>
      </c>
      <c r="DE7" s="64">
        <f t="shared" si="22"/>
        <v>70.3</v>
      </c>
      <c r="DF7" s="64"/>
      <c r="DG7" s="64">
        <f>DG8</f>
        <v>24.9</v>
      </c>
      <c r="DH7" s="64">
        <f t="shared" ref="DH7:DP7" si="23">DH8</f>
        <v>22.4</v>
      </c>
      <c r="DI7" s="64">
        <f t="shared" si="23"/>
        <v>20.9</v>
      </c>
      <c r="DJ7" s="64">
        <f t="shared" si="23"/>
        <v>17.899999999999999</v>
      </c>
      <c r="DK7" s="64">
        <f t="shared" si="23"/>
        <v>16</v>
      </c>
      <c r="DL7" s="64">
        <f t="shared" si="23"/>
        <v>19</v>
      </c>
      <c r="DM7" s="64">
        <f t="shared" si="23"/>
        <v>17.899999999999999</v>
      </c>
      <c r="DN7" s="64">
        <f t="shared" si="23"/>
        <v>17.899999999999999</v>
      </c>
      <c r="DO7" s="64">
        <f t="shared" si="23"/>
        <v>17.399999999999999</v>
      </c>
      <c r="DP7" s="64">
        <f t="shared" si="23"/>
        <v>17</v>
      </c>
      <c r="DQ7" s="64"/>
      <c r="DR7" s="64">
        <f>DR8</f>
        <v>19.2</v>
      </c>
      <c r="DS7" s="64">
        <f t="shared" ref="DS7:EA7" si="24">DS8</f>
        <v>24.5</v>
      </c>
      <c r="DT7" s="64">
        <f t="shared" si="24"/>
        <v>25.9</v>
      </c>
      <c r="DU7" s="64">
        <f t="shared" si="24"/>
        <v>27.4</v>
      </c>
      <c r="DV7" s="64">
        <f t="shared" si="24"/>
        <v>27.6</v>
      </c>
      <c r="DW7" s="64">
        <f t="shared" si="24"/>
        <v>43.9</v>
      </c>
      <c r="DX7" s="64">
        <f t="shared" si="24"/>
        <v>52.4</v>
      </c>
      <c r="DY7" s="64">
        <f t="shared" si="24"/>
        <v>52.6</v>
      </c>
      <c r="DZ7" s="64">
        <f t="shared" si="24"/>
        <v>54.2</v>
      </c>
      <c r="EA7" s="64">
        <f t="shared" si="24"/>
        <v>53.8</v>
      </c>
      <c r="EB7" s="64"/>
      <c r="EC7" s="64">
        <f>EC8</f>
        <v>43.3</v>
      </c>
      <c r="ED7" s="64">
        <f t="shared" ref="ED7:EL7" si="25">ED8</f>
        <v>48</v>
      </c>
      <c r="EE7" s="64">
        <f t="shared" si="25"/>
        <v>50.8</v>
      </c>
      <c r="EF7" s="64">
        <f t="shared" si="25"/>
        <v>51.8</v>
      </c>
      <c r="EG7" s="64">
        <f t="shared" si="25"/>
        <v>48</v>
      </c>
      <c r="EH7" s="64">
        <f t="shared" si="25"/>
        <v>59.1</v>
      </c>
      <c r="EI7" s="64">
        <f t="shared" si="25"/>
        <v>68.900000000000006</v>
      </c>
      <c r="EJ7" s="64">
        <f t="shared" si="25"/>
        <v>68</v>
      </c>
      <c r="EK7" s="64">
        <f t="shared" si="25"/>
        <v>70</v>
      </c>
      <c r="EL7" s="64">
        <f t="shared" si="25"/>
        <v>71</v>
      </c>
      <c r="EM7" s="64"/>
      <c r="EN7" s="65">
        <f>EN8</f>
        <v>48282509</v>
      </c>
      <c r="EO7" s="65">
        <f t="shared" ref="EO7:EW7" si="26">EO8</f>
        <v>49032545</v>
      </c>
      <c r="EP7" s="65">
        <f t="shared" si="26"/>
        <v>49345073</v>
      </c>
      <c r="EQ7" s="65">
        <f t="shared" si="26"/>
        <v>49397418</v>
      </c>
      <c r="ER7" s="65">
        <f t="shared" si="26"/>
        <v>49818273</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63649</v>
      </c>
      <c r="D8" s="67">
        <v>46</v>
      </c>
      <c r="E8" s="67">
        <v>6</v>
      </c>
      <c r="F8" s="67">
        <v>0</v>
      </c>
      <c r="G8" s="67">
        <v>1</v>
      </c>
      <c r="H8" s="67" t="s">
        <v>124</v>
      </c>
      <c r="I8" s="67" t="s">
        <v>125</v>
      </c>
      <c r="J8" s="67" t="s">
        <v>126</v>
      </c>
      <c r="K8" s="67" t="s">
        <v>127</v>
      </c>
      <c r="L8" s="67" t="s">
        <v>128</v>
      </c>
      <c r="M8" s="67" t="s">
        <v>129</v>
      </c>
      <c r="N8" s="67" t="s">
        <v>130</v>
      </c>
      <c r="O8" s="67" t="s">
        <v>131</v>
      </c>
      <c r="P8" s="67" t="s">
        <v>132</v>
      </c>
      <c r="Q8" s="68">
        <v>3</v>
      </c>
      <c r="R8" s="67" t="s">
        <v>133</v>
      </c>
      <c r="S8" s="67" t="s">
        <v>134</v>
      </c>
      <c r="T8" s="67" t="s">
        <v>135</v>
      </c>
      <c r="U8" s="68">
        <v>7978</v>
      </c>
      <c r="V8" s="68">
        <v>4563</v>
      </c>
      <c r="W8" s="67" t="s">
        <v>136</v>
      </c>
      <c r="X8" s="69" t="s">
        <v>137</v>
      </c>
      <c r="Y8" s="68">
        <v>55</v>
      </c>
      <c r="Z8" s="68" t="s">
        <v>133</v>
      </c>
      <c r="AA8" s="68" t="s">
        <v>133</v>
      </c>
      <c r="AB8" s="68" t="s">
        <v>133</v>
      </c>
      <c r="AC8" s="68" t="s">
        <v>133</v>
      </c>
      <c r="AD8" s="68">
        <v>55</v>
      </c>
      <c r="AE8" s="68">
        <v>55</v>
      </c>
      <c r="AF8" s="68" t="s">
        <v>133</v>
      </c>
      <c r="AG8" s="68">
        <v>55</v>
      </c>
      <c r="AH8" s="70">
        <v>100.1</v>
      </c>
      <c r="AI8" s="70">
        <v>103.3</v>
      </c>
      <c r="AJ8" s="70">
        <v>100.7</v>
      </c>
      <c r="AK8" s="70">
        <v>102.3</v>
      </c>
      <c r="AL8" s="70">
        <v>100.3</v>
      </c>
      <c r="AM8" s="70">
        <v>97.7</v>
      </c>
      <c r="AN8" s="70">
        <v>98.5</v>
      </c>
      <c r="AO8" s="70">
        <v>98</v>
      </c>
      <c r="AP8" s="70">
        <v>98.4</v>
      </c>
      <c r="AQ8" s="70">
        <v>98.2</v>
      </c>
      <c r="AR8" s="70">
        <v>98.5</v>
      </c>
      <c r="AS8" s="70">
        <v>86.9</v>
      </c>
      <c r="AT8" s="70">
        <v>86.1</v>
      </c>
      <c r="AU8" s="70">
        <v>84.4</v>
      </c>
      <c r="AV8" s="70">
        <v>82.8</v>
      </c>
      <c r="AW8" s="70">
        <v>84.3</v>
      </c>
      <c r="AX8" s="70">
        <v>82.5</v>
      </c>
      <c r="AY8" s="70">
        <v>79.7</v>
      </c>
      <c r="AZ8" s="70">
        <v>79.599999999999994</v>
      </c>
      <c r="BA8" s="70">
        <v>77.900000000000006</v>
      </c>
      <c r="BB8" s="70">
        <v>78.099999999999994</v>
      </c>
      <c r="BC8" s="70">
        <v>89.7</v>
      </c>
      <c r="BD8" s="71">
        <v>0</v>
      </c>
      <c r="BE8" s="71">
        <v>0</v>
      </c>
      <c r="BF8" s="71">
        <v>0</v>
      </c>
      <c r="BG8" s="71">
        <v>0</v>
      </c>
      <c r="BH8" s="71">
        <v>0</v>
      </c>
      <c r="BI8" s="71">
        <v>91.2</v>
      </c>
      <c r="BJ8" s="71">
        <v>94.9</v>
      </c>
      <c r="BK8" s="71">
        <v>101.2</v>
      </c>
      <c r="BL8" s="71">
        <v>107.2</v>
      </c>
      <c r="BM8" s="71">
        <v>114.4</v>
      </c>
      <c r="BN8" s="71">
        <v>64.7</v>
      </c>
      <c r="BO8" s="70">
        <v>85</v>
      </c>
      <c r="BP8" s="70">
        <v>86.9</v>
      </c>
      <c r="BQ8" s="70">
        <v>81.900000000000006</v>
      </c>
      <c r="BR8" s="70">
        <v>83.2</v>
      </c>
      <c r="BS8" s="70">
        <v>81.400000000000006</v>
      </c>
      <c r="BT8" s="70">
        <v>68.599999999999994</v>
      </c>
      <c r="BU8" s="70">
        <v>67.400000000000006</v>
      </c>
      <c r="BV8" s="70">
        <v>66.599999999999994</v>
      </c>
      <c r="BW8" s="70">
        <v>66.8</v>
      </c>
      <c r="BX8" s="70">
        <v>67.900000000000006</v>
      </c>
      <c r="BY8" s="70">
        <v>74.8</v>
      </c>
      <c r="BZ8" s="71">
        <v>30239</v>
      </c>
      <c r="CA8" s="71">
        <v>28295</v>
      </c>
      <c r="CB8" s="71">
        <v>27382</v>
      </c>
      <c r="CC8" s="71">
        <v>25725</v>
      </c>
      <c r="CD8" s="71">
        <v>26853</v>
      </c>
      <c r="CE8" s="71">
        <v>23475</v>
      </c>
      <c r="CF8" s="71">
        <v>23857</v>
      </c>
      <c r="CG8" s="71">
        <v>24371</v>
      </c>
      <c r="CH8" s="71">
        <v>24882</v>
      </c>
      <c r="CI8" s="71">
        <v>25249</v>
      </c>
      <c r="CJ8" s="70">
        <v>50718</v>
      </c>
      <c r="CK8" s="71">
        <v>4711</v>
      </c>
      <c r="CL8" s="71">
        <v>5360</v>
      </c>
      <c r="CM8" s="71">
        <v>5345</v>
      </c>
      <c r="CN8" s="71">
        <v>5228</v>
      </c>
      <c r="CO8" s="71">
        <v>5120</v>
      </c>
      <c r="CP8" s="71">
        <v>8603</v>
      </c>
      <c r="CQ8" s="71">
        <v>8471</v>
      </c>
      <c r="CR8" s="71">
        <v>8736</v>
      </c>
      <c r="CS8" s="71">
        <v>8797</v>
      </c>
      <c r="CT8" s="71">
        <v>8852</v>
      </c>
      <c r="CU8" s="70">
        <v>14202</v>
      </c>
      <c r="CV8" s="71">
        <v>45.3</v>
      </c>
      <c r="CW8" s="71">
        <v>46.8</v>
      </c>
      <c r="CX8" s="71">
        <v>50</v>
      </c>
      <c r="CY8" s="71">
        <v>52.8</v>
      </c>
      <c r="CZ8" s="71">
        <v>50.1</v>
      </c>
      <c r="DA8" s="71">
        <v>65</v>
      </c>
      <c r="DB8" s="71">
        <v>67.5</v>
      </c>
      <c r="DC8" s="71">
        <v>67.5</v>
      </c>
      <c r="DD8" s="71">
        <v>69.5</v>
      </c>
      <c r="DE8" s="71">
        <v>70.3</v>
      </c>
      <c r="DF8" s="71">
        <v>55</v>
      </c>
      <c r="DG8" s="71">
        <v>24.9</v>
      </c>
      <c r="DH8" s="71">
        <v>22.4</v>
      </c>
      <c r="DI8" s="71">
        <v>20.9</v>
      </c>
      <c r="DJ8" s="71">
        <v>17.899999999999999</v>
      </c>
      <c r="DK8" s="71">
        <v>16</v>
      </c>
      <c r="DL8" s="71">
        <v>19</v>
      </c>
      <c r="DM8" s="71">
        <v>17.899999999999999</v>
      </c>
      <c r="DN8" s="71">
        <v>17.899999999999999</v>
      </c>
      <c r="DO8" s="71">
        <v>17.399999999999999</v>
      </c>
      <c r="DP8" s="71">
        <v>17</v>
      </c>
      <c r="DQ8" s="71">
        <v>24.3</v>
      </c>
      <c r="DR8" s="70">
        <v>19.2</v>
      </c>
      <c r="DS8" s="70">
        <v>24.5</v>
      </c>
      <c r="DT8" s="70">
        <v>25.9</v>
      </c>
      <c r="DU8" s="70">
        <v>27.4</v>
      </c>
      <c r="DV8" s="70">
        <v>27.6</v>
      </c>
      <c r="DW8" s="70">
        <v>43.9</v>
      </c>
      <c r="DX8" s="70">
        <v>52.4</v>
      </c>
      <c r="DY8" s="70">
        <v>52.6</v>
      </c>
      <c r="DZ8" s="70">
        <v>54.2</v>
      </c>
      <c r="EA8" s="70">
        <v>53.8</v>
      </c>
      <c r="EB8" s="70">
        <v>51.6</v>
      </c>
      <c r="EC8" s="70">
        <v>43.3</v>
      </c>
      <c r="ED8" s="70">
        <v>48</v>
      </c>
      <c r="EE8" s="70">
        <v>50.8</v>
      </c>
      <c r="EF8" s="70">
        <v>51.8</v>
      </c>
      <c r="EG8" s="70">
        <v>48</v>
      </c>
      <c r="EH8" s="70">
        <v>59.1</v>
      </c>
      <c r="EI8" s="70">
        <v>68.900000000000006</v>
      </c>
      <c r="EJ8" s="70">
        <v>68</v>
      </c>
      <c r="EK8" s="70">
        <v>70</v>
      </c>
      <c r="EL8" s="70">
        <v>71</v>
      </c>
      <c r="EM8" s="70">
        <v>67.599999999999994</v>
      </c>
      <c r="EN8" s="71">
        <v>48282509</v>
      </c>
      <c r="EO8" s="71">
        <v>49032545</v>
      </c>
      <c r="EP8" s="71">
        <v>49345073</v>
      </c>
      <c r="EQ8" s="71">
        <v>49397418</v>
      </c>
      <c r="ER8" s="71">
        <v>49818273</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138</v>
      </c>
      <c r="C10" s="76" t="s">
        <v>139</v>
      </c>
      <c r="D10" s="76" t="s">
        <v>140</v>
      </c>
      <c r="E10" s="76" t="s">
        <v>141</v>
      </c>
      <c r="F10" s="76" t="s">
        <v>142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2019-02-01T07:37:27Z</cp:lastPrinted>
  <dcterms:created xsi:type="dcterms:W3CDTF">2018-12-07T10:40:35Z</dcterms:created>
  <dcterms:modified xsi:type="dcterms:W3CDTF">2019-02-01T07:37:45Z</dcterms:modified>
  <cp:category/>
</cp:coreProperties>
</file>