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C:\Users\nouson\Desktop\ドキュメント\18\水道\530 経営比較分析\【経営比較分析表】2017_063665_47_010\【経営比較分析表】2017_063665_47_010\"/>
    </mc:Choice>
  </mc:AlternateContent>
  <workbookProtection workbookAlgorithmName="SHA-512" workbookHashValue="GjL9Vy5x1yrmKebUq213r4ZtEVO95JLDFHNHG1EPZeBWkG6e8yV+WsZbb8A2LpM64stTwNl3kBY6NgmrPYeG2Q==" workbookSaltValue="28f8BDBDDQ971keJ8Tcd7w==" workbookSpinCount="100000" lockStructure="1"/>
  <bookViews>
    <workbookView xWindow="0" yWindow="0" windowWidth="15360" windowHeight="7632"/>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<sst xmlns="http://schemas.openxmlformats.org/spreadsheetml/2006/main" count="237" uniqueCount="124">
  <si>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</si>
  <si>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</si>
  <si>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</si>
  <si>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</si>
  <si>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</si>
  <si>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</si>
  <si>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</si>
  <si>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</si>
  <si>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</si>
  <si>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</si>
  <si>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</si>
  <si>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</si>
  <si>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</si>
  <si>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</si>
  <si>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</si>
  <si>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</si>
  <si>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</si>
  <si>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</si>
  <si>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</si>
  <si>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</si>
  <si>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</si>
  <si>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</si>
  <si>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</si>
  <si>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</si>
  <si>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</si>
  <si>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</si>
  <si>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</si>
  <si>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</si>
  <si>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</si>
  <si>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</si>
  <si>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</si>
  <si>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</si>
  <si>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</si>
  <si>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</si>
  <si>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</si>
  <si>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</si>
  <si>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</si>
  <si>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</si>
  <si>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</si>
  <si>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</si>
  <si>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</si>
  <si>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</si>
  <si>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</si>
  <si>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</si>
  <si>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</si>
  <si>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</si>
  <si>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</si>
  <si>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</si>
  <si>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</si>
  <si>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</si>
  <si>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</si>
  <si>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</si>
  <si>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</si>
  <si>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</si>
  <si>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</si>
  <si>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</si>
  <si>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</si>
  <si>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</si>
  <si>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</si>
  <si>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</si>
  <si>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</si>
  <si>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</si>
  <si>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</si>
  <si>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</si>
  <si>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</si>
  <si>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</si>
  <si>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</si>
  <si>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</si>
  <si>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</si>
  <si>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</si>
  <si>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</si>
  <si>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</si>
  <si>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</si>
  <si>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</si>
  <si>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</si>
  <si>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</si>
  <si>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</si>
  <si>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</si>
  <si>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</si>
  <si>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</si>
  <si>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</si>
  <si>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</si>
  <si>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</si>
  <si>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</si>
  <si>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</si>
  <si>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</si>
  <si>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</si>
  <si>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</si>
  <si>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</si>
  <si>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</si>
  <si>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</si>
  <si>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</si>
  <si>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</si>
  <si>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</si>
  <si>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</si>
  <si>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</si>
  <si>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</si>
  <si>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</si>
  <si>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</si>
  <si>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</si>
  <si>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</si>
  <si>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</si>
  <si>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</si>
  <si>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</si>
  <si>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</si>
  <si>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</si>
  <si>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</si>
  <si>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</si>
  <si>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鮭川村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</si>
  <si>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</si>
  <si>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</si>
  <si>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</si>
  <si>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</si>
  <si>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</si>
  <si>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</si>
  <si>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</si>
  <si>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</si>
  <si>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</si>
  <si>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</si>
  <si>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</si>
  <si>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</si>
  <si>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鮭川村水道管布設当初の管路・施設が老朽化を向かえ、平成２６年度から平成２８年度に更新事業を実施した。特に石綿管については、この事業により耐震管への更新が進み、より漏水の少ない安定した供給ができるようになっている。また、ポンプ等の施設についても更新を行い、安全な水道水の供給を図ることができる。石綿管以外の老朽管については、今後の水道会計の償還金等の推移を考慮しながら、更新計画を立てていく。</t>
    <phoneticPr fontId="4"/>
  </si>
  <si>
    <t>　今後も計画的に施設の更新を行いながら、経常経費の削減に取り組んでいく。
　また、収納対策、料金改定の検討、漏水の早期発見・解消等で安定して継続可能な経営を目指して事業に取り組んでいく。</t>
    <rPh sb="43" eb="45">
      <t>タイサク</t>
    </rPh>
    <rPh sb="46" eb="48">
      <t>リョウキン</t>
    </rPh>
    <rPh sb="47" eb="48">
      <t>キン</t>
    </rPh>
    <rPh sb="48" eb="50">
      <t>カイテイ</t>
    </rPh>
    <rPh sb="51" eb="53">
      <t>ケントウ</t>
    </rPh>
    <rPh sb="54" eb="56">
      <t>ロウスイ</t>
    </rPh>
    <rPh sb="57" eb="59">
      <t>ソウキ</t>
    </rPh>
    <rPh sb="59" eb="61">
      <t>ハッケン</t>
    </rPh>
    <rPh sb="62" eb="64">
      <t>カイショウ</t>
    </rPh>
    <rPh sb="64" eb="65">
      <t>トウ</t>
    </rPh>
    <rPh sb="66" eb="68">
      <t>アンテイ</t>
    </rPh>
    <rPh sb="70" eb="72">
      <t>ケイゾク</t>
    </rPh>
    <rPh sb="72" eb="74">
      <t>カノウ</t>
    </rPh>
    <phoneticPr fontId="4"/>
  </si>
  <si>
    <t>　経営については、水道会計の職員数を最小限にし、人件費を抑制している。また、検針徴収事務については、業務の一部を外部に委託している。年々人口減少や節水器具の普及などにより料金収入が減少傾向にある。平成３１年度を目途に料金改定し、水道会計の安定運営を図っていく。また、収納率の向上に向けて取り組んでいく。また、計画的に老朽管の更新事業を行い、有収率の向上を図り、経費の節減に取り組んでいく。
①については、平成１４年から実施した施設更新事業の償還が、平成２６年度をピークに、平成２８年度からは大きく減額になっており比率が上昇している。また、償還金については、一般会計より基準内の繰入を実施している。
④については、平均を若干上回っているが、水道会計の規模自体が小さいため、今後も料金改定を検討しながら安定経営を目指していく。
⑤については平均以上であるが、今後も公平性の観点から、収納対策に取り組んでいく。
⑥給水原価については、経費を抑えているため、変動が少なく推移している。
⑦については、漏水が増加しているため上昇したと考えられる。
⑧については、平成２８年度までは補助事業の効果等により平均を上回っていたが、平成２９年度は冬期間の気温の低下による漏水が頻発したため低下している。</t>
    <rPh sb="245" eb="246">
      <t>オオ</t>
    </rPh>
    <rPh sb="248" eb="250">
      <t>ゲンガク</t>
    </rPh>
    <rPh sb="259" eb="261">
      <t>ジョウショウ</t>
    </rPh>
    <rPh sb="306" eb="308">
      <t>ヘイキン</t>
    </rPh>
    <rPh sb="309" eb="311">
      <t>ジャッカン</t>
    </rPh>
    <rPh sb="311" eb="313">
      <t>ウワマワ</t>
    </rPh>
    <rPh sb="446" eb="448">
      <t>ロウスイ</t>
    </rPh>
    <rPh sb="449" eb="451">
      <t>ゾウカ</t>
    </rPh>
    <rPh sb="480" eb="482">
      <t>ネンド</t>
    </rPh>
    <rPh sb="485" eb="487">
      <t>ホジョ</t>
    </rPh>
    <rPh sb="487" eb="489">
      <t>ジギョウ</t>
    </rPh>
    <rPh sb="490" eb="492">
      <t>コウカ</t>
    </rPh>
    <rPh sb="492" eb="493">
      <t>トウ</t>
    </rPh>
    <rPh sb="514" eb="517">
      <t>トウキカン</t>
    </rPh>
    <rPh sb="518" eb="520">
      <t>キオン</t>
    </rPh>
    <rPh sb="521" eb="523">
      <t>テイカ</t>
    </rPh>
    <rPh sb="526" eb="528">
      <t>ロウスイ</t>
    </rPh>
    <rPh sb="529" eb="531">
      <t>ヒンパツ</t>
    </rPh>
    <rPh sb="535" eb="537">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</si>
</sst>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4.04</c:v>
                </c:pt>
                <c:pt idx="2">
                  <c:v>4.12</c:v>
                </c:pt>
                <c:pt idx="3">
                  <c:v>0.83</c:v>
                </c:pt>
                <c:pt idx="4" formatCode="#,##0.00;&quot;△&quot;#,##0.00">
                  <c:v>0</c:v>
                </c:pt>
              </c:numCache>
            </c:numRef>
          </c:val>
          <c:extLst>
            <c:ext xmlns:c16="http://schemas.microsoft.com/office/drawing/2014/chart" uri="{C3380CC4-5D6E-409C-BE32-E72D297353CC}">
              <c16:uniqueId val="{00000000-570C-4C4E-8A48-0287030097E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570C-4C4E-8A48-0287030097E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54.09</c:v>
                </c:pt>
                <c:pt idx="1">
                  <c:v>51.16</c:v>
                </c:pt>
                <c:pt idx="2">
                  <c:v>79.91</c:v>
                </c:pt>
                <c:pt idx="3">
                  <c:v>81.510000000000005</c:v>
                </c:pt>
                <c:pt idx="4">
                  <c:v>94.1</c:v>
                </c:pt>
              </c:numCache>
            </c:numRef>
          </c:val>
          <c:extLst>
            <c:ext xmlns:c16="http://schemas.microsoft.com/office/drawing/2014/chart" uri="{C3380CC4-5D6E-409C-BE32-E72D297353CC}">
              <c16:uniqueId val="{00000000-E66C-407D-8865-EF1958A1A6F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E66C-407D-8865-EF1958A1A6F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77.010000000000005</c:v>
                </c:pt>
                <c:pt idx="1">
                  <c:v>80.47</c:v>
                </c:pt>
                <c:pt idx="2">
                  <c:v>80.36</c:v>
                </c:pt>
                <c:pt idx="3">
                  <c:v>76.89</c:v>
                </c:pt>
                <c:pt idx="4">
                  <c:v>64.89</c:v>
                </c:pt>
              </c:numCache>
            </c:numRef>
          </c:val>
          <c:extLst>
            <c:ext xmlns:c16="http://schemas.microsoft.com/office/drawing/2014/chart" uri="{C3380CC4-5D6E-409C-BE32-E72D297353CC}">
              <c16:uniqueId val="{00000000-C8ED-414F-951E-436E73471450}"/>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C8ED-414F-951E-436E73471450}"/>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69.319999999999993</c:v>
                </c:pt>
                <c:pt idx="1">
                  <c:v>67.02</c:v>
                </c:pt>
                <c:pt idx="2">
                  <c:v>71.52</c:v>
                </c:pt>
                <c:pt idx="3">
                  <c:v>90.4</c:v>
                </c:pt>
                <c:pt idx="4">
                  <c:v>88.87</c:v>
                </c:pt>
              </c:numCache>
            </c:numRef>
          </c:val>
          <c:extLst>
            <c:ext xmlns:c16="http://schemas.microsoft.com/office/drawing/2014/chart" uri="{C3380CC4-5D6E-409C-BE32-E72D297353CC}">
              <c16:uniqueId val="{00000000-13C5-4FD2-930C-7DB29CA5638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13C5-4FD2-930C-7DB29CA5638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D6-498C-99AA-AAC4B839AA3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D6-498C-99AA-AAC4B839AA3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CB-4BA3-B093-1D96DAFEE3F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CB-4BA3-B093-1D96DAFEE3F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D0-45BA-80F2-063490FB67B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D0-45BA-80F2-063490FB67B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EB-4BBE-8B6C-DDCAE0C6912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EB-4BBE-8B6C-DDCAE0C6912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734.05</c:v>
                </c:pt>
                <c:pt idx="1">
                  <c:v>814.57</c:v>
                </c:pt>
                <c:pt idx="2">
                  <c:v>896.63</c:v>
                </c:pt>
                <c:pt idx="3">
                  <c:v>1118.05</c:v>
                </c:pt>
                <c:pt idx="4">
                  <c:v>1111.5899999999999</c:v>
                </c:pt>
              </c:numCache>
            </c:numRef>
          </c:val>
          <c:extLst>
            <c:ext xmlns:c16="http://schemas.microsoft.com/office/drawing/2014/chart" uri="{C3380CC4-5D6E-409C-BE32-E72D297353CC}">
              <c16:uniqueId val="{00000000-7E33-40D9-9FF1-60A51AA5D58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7E33-40D9-9FF1-60A51AA5D58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62.48</c:v>
                </c:pt>
                <c:pt idx="1">
                  <c:v>58.4</c:v>
                </c:pt>
                <c:pt idx="2">
                  <c:v>64.48</c:v>
                </c:pt>
                <c:pt idx="3">
                  <c:v>83.68</c:v>
                </c:pt>
                <c:pt idx="4">
                  <c:v>81.739999999999995</c:v>
                </c:pt>
              </c:numCache>
            </c:numRef>
          </c:val>
          <c:extLst>
            <c:ext xmlns:c16="http://schemas.microsoft.com/office/drawing/2014/chart" uri="{C3380CC4-5D6E-409C-BE32-E72D297353CC}">
              <c16:uniqueId val="{00000000-25F8-4C6F-B225-B2FDE36FC36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25F8-4C6F-B225-B2FDE36FC36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368.39</c:v>
                </c:pt>
                <c:pt idx="1">
                  <c:v>388.44</c:v>
                </c:pt>
                <c:pt idx="2">
                  <c:v>347.15</c:v>
                </c:pt>
                <c:pt idx="3">
                  <c:v>270.02</c:v>
                </c:pt>
                <c:pt idx="4">
                  <c:v>273.39999999999998</c:v>
                </c:pt>
              </c:numCache>
            </c:numRef>
          </c:val>
          <c:extLst>
            <c:ext xmlns:c16="http://schemas.microsoft.com/office/drawing/2014/chart" uri="{C3380CC4-5D6E-409C-BE32-E72D297353CC}">
              <c16:uniqueId val="{00000000-235A-450D-853C-5AEB841F8EE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235A-450D-853C-5AEB841F8EE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10" zoomScale="79" zoomScaleNormal="79"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山形県　鮭川村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4329</v>
      </c>
      <c r="AM8" s="66"/>
      <c r="AN8" s="66"/>
      <c r="AO8" s="66"/>
      <c r="AP8" s="66"/>
      <c r="AQ8" s="66"/>
      <c r="AR8" s="66"/>
      <c r="AS8" s="66"/>
      <c r="AT8" s="65">
        <f>データ!$S$6</f>
        <v>122.14</v>
      </c>
      <c r="AU8" s="65"/>
      <c r="AV8" s="65"/>
      <c r="AW8" s="65"/>
      <c r="AX8" s="65"/>
      <c r="AY8" s="65"/>
      <c r="AZ8" s="65"/>
      <c r="BA8" s="65"/>
      <c r="BB8" s="65">
        <f>データ!$T$6</f>
        <v>35.44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96.67</v>
      </c>
      <c r="Q10" s="65"/>
      <c r="R10" s="65"/>
      <c r="S10" s="65"/>
      <c r="T10" s="65"/>
      <c r="U10" s="65"/>
      <c r="V10" s="65"/>
      <c r="W10" s="66">
        <f>データ!$Q$6</f>
        <v>4200</v>
      </c>
      <c r="X10" s="66"/>
      <c r="Y10" s="66"/>
      <c r="Z10" s="66"/>
      <c r="AA10" s="66"/>
      <c r="AB10" s="66"/>
      <c r="AC10" s="66"/>
      <c r="AD10" s="2"/>
      <c r="AE10" s="2"/>
      <c r="AF10" s="2"/>
      <c r="AG10" s="2"/>
      <c r="AH10" s="2"/>
      <c r="AI10" s="2"/>
      <c r="AJ10" s="2"/>
      <c r="AK10" s="2"/>
      <c r="AL10" s="66">
        <f>データ!$U$6</f>
        <v>4155</v>
      </c>
      <c r="AM10" s="66"/>
      <c r="AN10" s="66"/>
      <c r="AO10" s="66"/>
      <c r="AP10" s="66"/>
      <c r="AQ10" s="66"/>
      <c r="AR10" s="66"/>
      <c r="AS10" s="66"/>
      <c r="AT10" s="65">
        <f>データ!$V$6</f>
        <v>36.799999999999997</v>
      </c>
      <c r="AU10" s="65"/>
      <c r="AV10" s="65"/>
      <c r="AW10" s="65"/>
      <c r="AX10" s="65"/>
      <c r="AY10" s="65"/>
      <c r="AZ10" s="65"/>
      <c r="BA10" s="65"/>
      <c r="BB10" s="65">
        <f>データ!$W$6</f>
        <v>112.91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49"/>
      <c r="BN16" s="49"/>
      <c r="BO16" s="49"/>
      <c r="BP16" s="49"/>
      <c r="BQ16" s="49"/>
      <c r="BR16" s="49"/>
      <c r="BS16" s="49"/>
      <c r="BT16" s="49"/>
      <c r="BU16" s="49"/>
      <c r="BV16" s="49"/>
      <c r="BW16" s="49"/>
      <c r="BX16" s="49"/>
      <c r="BY16" s="49"/>
      <c r="BZ16" s="5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2">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2">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2">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2">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2">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2">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2">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ZXqcyQyTlZL0Qpyz553XxcS4qzetZ8U3S3aEArAUCUqWK3TlIH0BWD+yoedoPzQmwP2LzaUz1VemCdw70Q/aNQ==" saltValue="6a1vOKxkVB1NaPKztI9WQ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2">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2">
      <c r="A6" s="28" t="s">
        <v>107</v>
      </c>
      <c r="B6" s="33">
        <f>B7</f>
        <v>2017</v>
      </c>
      <c r="C6" s="33">
        <f t="shared" ref="C6:W6" si="3">C7</f>
        <v>63665</v>
      </c>
      <c r="D6" s="33">
        <f t="shared" si="3"/>
        <v>47</v>
      </c>
      <c r="E6" s="33">
        <f t="shared" si="3"/>
        <v>1</v>
      </c>
      <c r="F6" s="33">
        <f t="shared" si="3"/>
        <v>0</v>
      </c>
      <c r="G6" s="33">
        <f t="shared" si="3"/>
        <v>0</v>
      </c>
      <c r="H6" s="33" t="str">
        <f t="shared" si="3"/>
        <v>山形県　鮭川村</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96.67</v>
      </c>
      <c r="Q6" s="34">
        <f t="shared" si="3"/>
        <v>4200</v>
      </c>
      <c r="R6" s="34">
        <f t="shared" si="3"/>
        <v>4329</v>
      </c>
      <c r="S6" s="34">
        <f t="shared" si="3"/>
        <v>122.14</v>
      </c>
      <c r="T6" s="34">
        <f t="shared" si="3"/>
        <v>35.44</v>
      </c>
      <c r="U6" s="34">
        <f t="shared" si="3"/>
        <v>4155</v>
      </c>
      <c r="V6" s="34">
        <f t="shared" si="3"/>
        <v>36.799999999999997</v>
      </c>
      <c r="W6" s="34">
        <f t="shared" si="3"/>
        <v>112.91</v>
      </c>
      <c r="X6" s="35">
        <f>IF(X7="",NA(),X7)</f>
        <v>69.319999999999993</v>
      </c>
      <c r="Y6" s="35">
        <f t="shared" ref="Y6:AG6" si="4">IF(Y7="",NA(),Y7)</f>
        <v>67.02</v>
      </c>
      <c r="Z6" s="35">
        <f t="shared" si="4"/>
        <v>71.52</v>
      </c>
      <c r="AA6" s="35">
        <f t="shared" si="4"/>
        <v>90.4</v>
      </c>
      <c r="AB6" s="35">
        <f t="shared" si="4"/>
        <v>88.87</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734.05</v>
      </c>
      <c r="BF6" s="35">
        <f t="shared" ref="BF6:BN6" si="7">IF(BF7="",NA(),BF7)</f>
        <v>814.57</v>
      </c>
      <c r="BG6" s="35">
        <f t="shared" si="7"/>
        <v>896.63</v>
      </c>
      <c r="BH6" s="35">
        <f t="shared" si="7"/>
        <v>1118.05</v>
      </c>
      <c r="BI6" s="35">
        <f t="shared" si="7"/>
        <v>1111.5899999999999</v>
      </c>
      <c r="BJ6" s="35">
        <f t="shared" si="7"/>
        <v>1113.76</v>
      </c>
      <c r="BK6" s="35">
        <f t="shared" si="7"/>
        <v>1125.69</v>
      </c>
      <c r="BL6" s="35">
        <f t="shared" si="7"/>
        <v>1134.67</v>
      </c>
      <c r="BM6" s="35">
        <f t="shared" si="7"/>
        <v>1144.79</v>
      </c>
      <c r="BN6" s="35">
        <f t="shared" si="7"/>
        <v>1061.58</v>
      </c>
      <c r="BO6" s="34" t="str">
        <f>IF(BO7="","",IF(BO7="-","【-】","【"&amp;SUBSTITUTE(TEXT(BO7,"#,##0.00"),"-","△")&amp;"】"))</f>
        <v>【1,141.75】</v>
      </c>
      <c r="BP6" s="35">
        <f>IF(BP7="",NA(),BP7)</f>
        <v>62.48</v>
      </c>
      <c r="BQ6" s="35">
        <f t="shared" ref="BQ6:BY6" si="8">IF(BQ7="",NA(),BQ7)</f>
        <v>58.4</v>
      </c>
      <c r="BR6" s="35">
        <f t="shared" si="8"/>
        <v>64.48</v>
      </c>
      <c r="BS6" s="35">
        <f t="shared" si="8"/>
        <v>83.68</v>
      </c>
      <c r="BT6" s="35">
        <f t="shared" si="8"/>
        <v>81.739999999999995</v>
      </c>
      <c r="BU6" s="35">
        <f t="shared" si="8"/>
        <v>34.25</v>
      </c>
      <c r="BV6" s="35">
        <f t="shared" si="8"/>
        <v>46.48</v>
      </c>
      <c r="BW6" s="35">
        <f t="shared" si="8"/>
        <v>40.6</v>
      </c>
      <c r="BX6" s="35">
        <f t="shared" si="8"/>
        <v>56.04</v>
      </c>
      <c r="BY6" s="35">
        <f t="shared" si="8"/>
        <v>58.52</v>
      </c>
      <c r="BZ6" s="34" t="str">
        <f>IF(BZ7="","",IF(BZ7="-","【-】","【"&amp;SUBSTITUTE(TEXT(BZ7,"#,##0.00"),"-","△")&amp;"】"))</f>
        <v>【54.93】</v>
      </c>
      <c r="CA6" s="35">
        <f>IF(CA7="",NA(),CA7)</f>
        <v>368.39</v>
      </c>
      <c r="CB6" s="35">
        <f t="shared" ref="CB6:CJ6" si="9">IF(CB7="",NA(),CB7)</f>
        <v>388.44</v>
      </c>
      <c r="CC6" s="35">
        <f t="shared" si="9"/>
        <v>347.15</v>
      </c>
      <c r="CD6" s="35">
        <f t="shared" si="9"/>
        <v>270.02</v>
      </c>
      <c r="CE6" s="35">
        <f t="shared" si="9"/>
        <v>273.39999999999998</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54.09</v>
      </c>
      <c r="CM6" s="35">
        <f t="shared" ref="CM6:CU6" si="10">IF(CM7="",NA(),CM7)</f>
        <v>51.16</v>
      </c>
      <c r="CN6" s="35">
        <f t="shared" si="10"/>
        <v>79.91</v>
      </c>
      <c r="CO6" s="35">
        <f t="shared" si="10"/>
        <v>81.510000000000005</v>
      </c>
      <c r="CP6" s="35">
        <f t="shared" si="10"/>
        <v>94.1</v>
      </c>
      <c r="CQ6" s="35">
        <f t="shared" si="10"/>
        <v>57.55</v>
      </c>
      <c r="CR6" s="35">
        <f t="shared" si="10"/>
        <v>57.43</v>
      </c>
      <c r="CS6" s="35">
        <f t="shared" si="10"/>
        <v>57.29</v>
      </c>
      <c r="CT6" s="35">
        <f t="shared" si="10"/>
        <v>55.9</v>
      </c>
      <c r="CU6" s="35">
        <f t="shared" si="10"/>
        <v>57.3</v>
      </c>
      <c r="CV6" s="34" t="str">
        <f>IF(CV7="","",IF(CV7="-","【-】","【"&amp;SUBSTITUTE(TEXT(CV7,"#,##0.00"),"-","△")&amp;"】"))</f>
        <v>【56.91】</v>
      </c>
      <c r="CW6" s="35">
        <f>IF(CW7="",NA(),CW7)</f>
        <v>77.010000000000005</v>
      </c>
      <c r="CX6" s="35">
        <f t="shared" ref="CX6:DF6" si="11">IF(CX7="",NA(),CX7)</f>
        <v>80.47</v>
      </c>
      <c r="CY6" s="35">
        <f t="shared" si="11"/>
        <v>80.36</v>
      </c>
      <c r="CZ6" s="35">
        <f t="shared" si="11"/>
        <v>76.89</v>
      </c>
      <c r="DA6" s="35">
        <f t="shared" si="11"/>
        <v>64.89</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5">
        <f t="shared" ref="EE6:EM6" si="14">IF(EE7="",NA(),EE7)</f>
        <v>4.04</v>
      </c>
      <c r="EF6" s="35">
        <f t="shared" si="14"/>
        <v>4.12</v>
      </c>
      <c r="EG6" s="35">
        <f t="shared" si="14"/>
        <v>0.83</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2">
      <c r="A7" s="28"/>
      <c r="B7" s="37">
        <v>2017</v>
      </c>
      <c r="C7" s="37">
        <v>63665</v>
      </c>
      <c r="D7" s="37">
        <v>47</v>
      </c>
      <c r="E7" s="37">
        <v>1</v>
      </c>
      <c r="F7" s="37">
        <v>0</v>
      </c>
      <c r="G7" s="37">
        <v>0</v>
      </c>
      <c r="H7" s="37" t="s">
        <v>108</v>
      </c>
      <c r="I7" s="37" t="s">
        <v>109</v>
      </c>
      <c r="J7" s="37" t="s">
        <v>110</v>
      </c>
      <c r="K7" s="37" t="s">
        <v>111</v>
      </c>
      <c r="L7" s="37" t="s">
        <v>112</v>
      </c>
      <c r="M7" s="37" t="s">
        <v>113</v>
      </c>
      <c r="N7" s="38" t="s">
        <v>114</v>
      </c>
      <c r="O7" s="38" t="s">
        <v>115</v>
      </c>
      <c r="P7" s="38">
        <v>96.67</v>
      </c>
      <c r="Q7" s="38">
        <v>4200</v>
      </c>
      <c r="R7" s="38">
        <v>4329</v>
      </c>
      <c r="S7" s="38">
        <v>122.14</v>
      </c>
      <c r="T7" s="38">
        <v>35.44</v>
      </c>
      <c r="U7" s="38">
        <v>4155</v>
      </c>
      <c r="V7" s="38">
        <v>36.799999999999997</v>
      </c>
      <c r="W7" s="38">
        <v>112.91</v>
      </c>
      <c r="X7" s="38">
        <v>69.319999999999993</v>
      </c>
      <c r="Y7" s="38">
        <v>67.02</v>
      </c>
      <c r="Z7" s="38">
        <v>71.52</v>
      </c>
      <c r="AA7" s="38">
        <v>90.4</v>
      </c>
      <c r="AB7" s="38">
        <v>88.87</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734.05</v>
      </c>
      <c r="BF7" s="38">
        <v>814.57</v>
      </c>
      <c r="BG7" s="38">
        <v>896.63</v>
      </c>
      <c r="BH7" s="38">
        <v>1118.05</v>
      </c>
      <c r="BI7" s="38">
        <v>1111.5899999999999</v>
      </c>
      <c r="BJ7" s="38">
        <v>1113.76</v>
      </c>
      <c r="BK7" s="38">
        <v>1125.69</v>
      </c>
      <c r="BL7" s="38">
        <v>1134.67</v>
      </c>
      <c r="BM7" s="38">
        <v>1144.79</v>
      </c>
      <c r="BN7" s="38">
        <v>1061.58</v>
      </c>
      <c r="BO7" s="38">
        <v>1141.75</v>
      </c>
      <c r="BP7" s="38">
        <v>62.48</v>
      </c>
      <c r="BQ7" s="38">
        <v>58.4</v>
      </c>
      <c r="BR7" s="38">
        <v>64.48</v>
      </c>
      <c r="BS7" s="38">
        <v>83.68</v>
      </c>
      <c r="BT7" s="38">
        <v>81.739999999999995</v>
      </c>
      <c r="BU7" s="38">
        <v>34.25</v>
      </c>
      <c r="BV7" s="38">
        <v>46.48</v>
      </c>
      <c r="BW7" s="38">
        <v>40.6</v>
      </c>
      <c r="BX7" s="38">
        <v>56.04</v>
      </c>
      <c r="BY7" s="38">
        <v>58.52</v>
      </c>
      <c r="BZ7" s="38">
        <v>54.93</v>
      </c>
      <c r="CA7" s="38">
        <v>368.39</v>
      </c>
      <c r="CB7" s="38">
        <v>388.44</v>
      </c>
      <c r="CC7" s="38">
        <v>347.15</v>
      </c>
      <c r="CD7" s="38">
        <v>270.02</v>
      </c>
      <c r="CE7" s="38">
        <v>273.39999999999998</v>
      </c>
      <c r="CF7" s="38">
        <v>501.18</v>
      </c>
      <c r="CG7" s="38">
        <v>376.61</v>
      </c>
      <c r="CH7" s="38">
        <v>440.03</v>
      </c>
      <c r="CI7" s="38">
        <v>304.35000000000002</v>
      </c>
      <c r="CJ7" s="38">
        <v>296.3</v>
      </c>
      <c r="CK7" s="38">
        <v>292.18</v>
      </c>
      <c r="CL7" s="38">
        <v>54.09</v>
      </c>
      <c r="CM7" s="38">
        <v>51.16</v>
      </c>
      <c r="CN7" s="38">
        <v>79.91</v>
      </c>
      <c r="CO7" s="38">
        <v>81.510000000000005</v>
      </c>
      <c r="CP7" s="38">
        <v>94.1</v>
      </c>
      <c r="CQ7" s="38">
        <v>57.55</v>
      </c>
      <c r="CR7" s="38">
        <v>57.43</v>
      </c>
      <c r="CS7" s="38">
        <v>57.29</v>
      </c>
      <c r="CT7" s="38">
        <v>55.9</v>
      </c>
      <c r="CU7" s="38">
        <v>57.3</v>
      </c>
      <c r="CV7" s="38">
        <v>56.91</v>
      </c>
      <c r="CW7" s="38">
        <v>77.010000000000005</v>
      </c>
      <c r="CX7" s="38">
        <v>80.47</v>
      </c>
      <c r="CY7" s="38">
        <v>80.36</v>
      </c>
      <c r="CZ7" s="38">
        <v>76.89</v>
      </c>
      <c r="DA7" s="38">
        <v>64.89</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4.04</v>
      </c>
      <c r="EF7" s="38">
        <v>4.12</v>
      </c>
      <c r="EG7" s="38">
        <v>0.83</v>
      </c>
      <c r="EH7" s="38">
        <v>0</v>
      </c>
      <c r="EI7" s="38">
        <v>0.8</v>
      </c>
      <c r="EJ7" s="38">
        <v>0.69</v>
      </c>
      <c r="EK7" s="38">
        <v>0.65</v>
      </c>
      <c r="EL7" s="38">
        <v>0.53</v>
      </c>
      <c r="EM7" s="38">
        <v>0.72</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農村整備課ユーザ</cp:lastModifiedBy>
  <cp:lastPrinted>2019-01-31T04:29:07Z</cp:lastPrinted>
  <dcterms:created xsi:type="dcterms:W3CDTF">2018-12-03T08:41:57Z</dcterms:created>
  <dcterms:modified xsi:type="dcterms:W3CDTF">2019-01-31T04:30:18Z</dcterms:modified>
  <cp:category/>
</cp:coreProperties>
</file>