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XwEr4x9QJftmUoefiTTFlsItxiBoPA084osb3iuTZPprqfA3glW9qsBD+vcrZnO9JFsiYCS7vYePnFesAnorQ==" workbookSaltValue="XJ4bo8dP4ZsQmI3VU8YRoA==" workbookSpinCount="100000" lockStructure="1"/>
  <bookViews>
    <workbookView xWindow="0" yWindow="15" windowWidth="15360" windowHeight="762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<sst xmlns="http://schemas.openxmlformats.org/spreadsheetml/2006/main" count="237" uniqueCount="124">
  <si>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</si>
  <si>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</si>
  <si>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</si>
  <si>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</si>
  <si>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</si>
  <si>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</si>
  <si>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</si>
  <si>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</si>
  <si>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</si>
  <si>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</si>
  <si>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</si>
  <si>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</si>
  <si>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</si>
  <si>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</si>
  <si>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</si>
  <si>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</si>
  <si>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</si>
  <si>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</si>
  <si>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</si>
  <si>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</si>
  <si>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</si>
  <si>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</si>
  <si>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</si>
  <si>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</si>
  <si>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</si>
  <si>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</si>
  <si>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</si>
  <si>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</si>
  <si>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</si>
  <si>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</si>
  <si>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</si>
  <si>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</si>
  <si>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</si>
  <si>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</si>
  <si>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</si>
  <si>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</si>
  <si>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</si>
  <si>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</si>
  <si>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</si>
  <si>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</si>
  <si>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</si>
  <si>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</si>
  <si>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</si>
  <si>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</si>
  <si>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</si>
  <si>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</si>
  <si>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</si>
  <si>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</si>
  <si>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</si>
  <si>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</si>
  <si>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</si>
  <si>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</si>
  <si>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</si>
  <si>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</si>
  <si>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</si>
  <si>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</si>
  <si>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</si>
  <si>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</si>
  <si>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</si>
  <si>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</si>
  <si>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</si>
  <si>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</si>
  <si>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</si>
  <si>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</si>
  <si>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</si>
  <si>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</si>
  <si>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</si>
  <si>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</si>
  <si>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</si>
  <si>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</si>
  <si>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</si>
  <si>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</si>
  <si>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</si>
  <si>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</si>
  <si>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</si>
  <si>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</si>
  <si>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</si>
  <si>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</si>
  <si>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</si>
  <si>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</si>
  <si>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</si>
  <si>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</si>
  <si>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</si>
  <si>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</si>
  <si>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</si>
  <si>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</si>
  <si>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</si>
  <si>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</si>
  <si>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</si>
  <si>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</si>
  <si>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</si>
  <si>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</si>
  <si>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</si>
  <si>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</si>
  <si>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</si>
  <si>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</si>
  <si>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</si>
  <si>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</si>
  <si>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</si>
  <si>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</si>
  <si>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</si>
  <si>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</si>
  <si>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</si>
  <si>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</si>
  <si>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</si>
  <si>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</si>
  <si>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</si>
  <si>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</si>
  <si>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戸沢村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</si>
  <si>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</si>
  <si>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</si>
  <si>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</si>
  <si>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</si>
  <si>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</si>
  <si>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</si>
  <si>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</si>
  <si>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</si>
  <si>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</si>
  <si>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</si>
  <si>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</si>
  <si>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</si>
  <si>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を改善するため、計画的な改良工事と維持管理を行い、業務の見直しや部分的な民間委託など事務の効率化を行う。料金収入に関しては、高額な滞納者が存在するため、社会情勢を考慮し福祉担当課等と連携しながら、電話での連絡や訪問を行い納付を促し、収納率向上に努めたい。</t>
    <rPh sb="1" eb="4">
      <t>シュウエキテキ</t>
    </rPh>
    <rPh sb="4" eb="6">
      <t>シュウシ</t>
    </rPh>
    <rPh sb="6" eb="8">
      <t>ヒリツ</t>
    </rPh>
    <rPh sb="9" eb="11">
      <t>カイゼン</t>
    </rPh>
    <rPh sb="16" eb="19">
      <t>ケイカクテキ</t>
    </rPh>
    <rPh sb="20" eb="22">
      <t>カイリョウ</t>
    </rPh>
    <rPh sb="22" eb="24">
      <t>コウジ</t>
    </rPh>
    <rPh sb="25" eb="27">
      <t>イジ</t>
    </rPh>
    <rPh sb="27" eb="29">
      <t>カンリ</t>
    </rPh>
    <rPh sb="30" eb="31">
      <t>オコナ</t>
    </rPh>
    <rPh sb="33" eb="35">
      <t>ギョウム</t>
    </rPh>
    <rPh sb="36" eb="38">
      <t>ミナオ</t>
    </rPh>
    <rPh sb="40" eb="43">
      <t>ブブンテキ</t>
    </rPh>
    <rPh sb="44" eb="46">
      <t>ミンカン</t>
    </rPh>
    <rPh sb="46" eb="48">
      <t>イタク</t>
    </rPh>
    <rPh sb="50" eb="52">
      <t>ジム</t>
    </rPh>
    <rPh sb="53" eb="56">
      <t>コウリツカ</t>
    </rPh>
    <rPh sb="57" eb="58">
      <t>オコナ</t>
    </rPh>
    <rPh sb="60" eb="62">
      <t>リョウキン</t>
    </rPh>
    <rPh sb="62" eb="64">
      <t>シュウニュウ</t>
    </rPh>
    <rPh sb="65" eb="66">
      <t>カン</t>
    </rPh>
    <rPh sb="70" eb="72">
      <t>コウガク</t>
    </rPh>
    <rPh sb="73" eb="76">
      <t>タイノウシャ</t>
    </rPh>
    <rPh sb="77" eb="79">
      <t>ソンザイ</t>
    </rPh>
    <rPh sb="84" eb="86">
      <t>シャカイ</t>
    </rPh>
    <rPh sb="86" eb="88">
      <t>ジョウセイ</t>
    </rPh>
    <rPh sb="89" eb="91">
      <t>コウリョ</t>
    </rPh>
    <rPh sb="92" eb="94">
      <t>フクシ</t>
    </rPh>
    <rPh sb="94" eb="96">
      <t>タントウ</t>
    </rPh>
    <rPh sb="96" eb="97">
      <t>カ</t>
    </rPh>
    <rPh sb="97" eb="98">
      <t>トウ</t>
    </rPh>
    <rPh sb="99" eb="101">
      <t>レンケイ</t>
    </rPh>
    <rPh sb="106" eb="108">
      <t>デンワ</t>
    </rPh>
    <rPh sb="110" eb="112">
      <t>レンラク</t>
    </rPh>
    <rPh sb="113" eb="115">
      <t>ホウモン</t>
    </rPh>
    <rPh sb="116" eb="117">
      <t>オコナ</t>
    </rPh>
    <rPh sb="118" eb="120">
      <t>ノウフ</t>
    </rPh>
    <rPh sb="121" eb="122">
      <t>ウナガ</t>
    </rPh>
    <rPh sb="124" eb="126">
      <t>シュウノウ</t>
    </rPh>
    <rPh sb="126" eb="127">
      <t>リツ</t>
    </rPh>
    <rPh sb="127" eb="129">
      <t>コウジョウ</t>
    </rPh>
    <rPh sb="130" eb="131">
      <t>ツト</t>
    </rPh>
    <phoneticPr fontId="4"/>
  </si>
  <si>
    <t>　収益的収支比率が類似団体平均値よりも小さい主な原因としては、平成26年度までに行った老朽管路更新による地方債償還金が大きいことと、給水人口の減少に伴う料金収入の減少が挙げられる。また、高規格道路工事に伴う水道管の移設替を行ったが、15年ほど前に埋設した水道管であるため、実際の工事費と比べ補償費が約20％減となったことも要因の一つとして挙げられる。併せて、浄水場等のポンプのオーバーホールや更新を行ったため、例年に比べ、総費用が割高となった。料金回収率の減少に関しては総費用以上に地方債償還金が高いため、結果的に給水原価が高くなったことが原因である。また、年間総有収水量の低下も影響しており、給水人口の減少に伴って新鮮な水道水を維持するために必要な年間有効無収水量が増したことと、不明水が影響している。近年では、水道本管からの漏水は殆どなく、一般家庭等の老朽化した一次側給水管から漏水している事例が増えているため、定期的に漏水調査・修繕を行い、不明水の減少に努めていく。また、将来的に老朽管更新を行う際は配水管の口径・延長などダウンサイジングを考慮し、更新費用を抑えて行く。</t>
    <rPh sb="1" eb="4">
      <t>シュウエキテキ</t>
    </rPh>
    <rPh sb="4" eb="6">
      <t>シュウシ</t>
    </rPh>
    <rPh sb="6" eb="8">
      <t>ヒリツ</t>
    </rPh>
    <rPh sb="9" eb="11">
      <t>ルイジ</t>
    </rPh>
    <rPh sb="11" eb="13">
      <t>ダンタイ</t>
    </rPh>
    <rPh sb="13" eb="16">
      <t>ヘイキンチ</t>
    </rPh>
    <rPh sb="19" eb="20">
      <t>チイ</t>
    </rPh>
    <rPh sb="22" eb="23">
      <t>オモ</t>
    </rPh>
    <rPh sb="24" eb="26">
      <t>ゲンイン</t>
    </rPh>
    <rPh sb="31" eb="33">
      <t>ヘイセイ</t>
    </rPh>
    <rPh sb="35" eb="36">
      <t>ネン</t>
    </rPh>
    <rPh sb="36" eb="37">
      <t>ド</t>
    </rPh>
    <rPh sb="40" eb="41">
      <t>オコナ</t>
    </rPh>
    <rPh sb="43" eb="45">
      <t>ロウキュウ</t>
    </rPh>
    <rPh sb="45" eb="47">
      <t>カンロ</t>
    </rPh>
    <rPh sb="47" eb="49">
      <t>コウシン</t>
    </rPh>
    <rPh sb="52" eb="55">
      <t>チホウサイ</t>
    </rPh>
    <rPh sb="55" eb="57">
      <t>ショウカン</t>
    </rPh>
    <rPh sb="57" eb="58">
      <t>キン</t>
    </rPh>
    <rPh sb="59" eb="60">
      <t>オオ</t>
    </rPh>
    <rPh sb="66" eb="68">
      <t>キュウスイ</t>
    </rPh>
    <rPh sb="68" eb="70">
      <t>ジンコウ</t>
    </rPh>
    <rPh sb="71" eb="73">
      <t>ゲンショウ</t>
    </rPh>
    <rPh sb="74" eb="75">
      <t>トモナ</t>
    </rPh>
    <rPh sb="76" eb="78">
      <t>リョウキン</t>
    </rPh>
    <rPh sb="78" eb="80">
      <t>シュウニュウ</t>
    </rPh>
    <rPh sb="81" eb="83">
      <t>ゲンショウ</t>
    </rPh>
    <rPh sb="84" eb="85">
      <t>ア</t>
    </rPh>
    <rPh sb="93" eb="96">
      <t>コウキカク</t>
    </rPh>
    <rPh sb="96" eb="98">
      <t>ドウロ</t>
    </rPh>
    <rPh sb="98" eb="100">
      <t>コウジ</t>
    </rPh>
    <rPh sb="101" eb="102">
      <t>トモナ</t>
    </rPh>
    <rPh sb="103" eb="106">
      <t>スイドウカン</t>
    </rPh>
    <rPh sb="107" eb="109">
      <t>イセツ</t>
    </rPh>
    <rPh sb="109" eb="110">
      <t>カ</t>
    </rPh>
    <rPh sb="111" eb="112">
      <t>オコナ</t>
    </rPh>
    <rPh sb="121" eb="122">
      <t>マエ</t>
    </rPh>
    <rPh sb="123" eb="125">
      <t>マイセツ</t>
    </rPh>
    <rPh sb="127" eb="129">
      <t>スイドウ</t>
    </rPh>
    <rPh sb="129" eb="130">
      <t>カン</t>
    </rPh>
    <rPh sb="136" eb="138">
      <t>ジッサイ</t>
    </rPh>
    <rPh sb="139" eb="141">
      <t>コウジ</t>
    </rPh>
    <rPh sb="141" eb="142">
      <t>ヒ</t>
    </rPh>
    <rPh sb="143" eb="144">
      <t>クラ</t>
    </rPh>
    <rPh sb="145" eb="147">
      <t>ホショウ</t>
    </rPh>
    <rPh sb="147" eb="148">
      <t>ヒ</t>
    </rPh>
    <rPh sb="149" eb="150">
      <t>ヤク</t>
    </rPh>
    <rPh sb="153" eb="154">
      <t>ゲン</t>
    </rPh>
    <rPh sb="161" eb="163">
      <t>ヨウイン</t>
    </rPh>
    <rPh sb="164" eb="165">
      <t>ヒト</t>
    </rPh>
    <rPh sb="169" eb="170">
      <t>ア</t>
    </rPh>
    <rPh sb="175" eb="176">
      <t>アワ</t>
    </rPh>
    <rPh sb="179" eb="182">
      <t>ジョウスイジョウ</t>
    </rPh>
    <rPh sb="182" eb="183">
      <t>トウ</t>
    </rPh>
    <rPh sb="196" eb="198">
      <t>コウシン</t>
    </rPh>
    <rPh sb="199" eb="200">
      <t>オコナ</t>
    </rPh>
    <rPh sb="205" eb="207">
      <t>レイネン</t>
    </rPh>
    <rPh sb="208" eb="209">
      <t>クラ</t>
    </rPh>
    <rPh sb="211" eb="214">
      <t>ソウヒヨウ</t>
    </rPh>
    <rPh sb="215" eb="217">
      <t>ワリダカ</t>
    </rPh>
    <rPh sb="222" eb="224">
      <t>リョウキン</t>
    </rPh>
    <rPh sb="224" eb="226">
      <t>カイシュウ</t>
    </rPh>
    <rPh sb="226" eb="227">
      <t>リツ</t>
    </rPh>
    <rPh sb="228" eb="230">
      <t>ゲンショウ</t>
    </rPh>
    <rPh sb="231" eb="232">
      <t>カン</t>
    </rPh>
    <rPh sb="235" eb="238">
      <t>ソウヒヨウ</t>
    </rPh>
    <rPh sb="238" eb="240">
      <t>イジョウ</t>
    </rPh>
    <rPh sb="241" eb="243">
      <t>チホウ</t>
    </rPh>
    <rPh sb="243" eb="244">
      <t>サイ</t>
    </rPh>
    <rPh sb="244" eb="247">
      <t>ショウカンキン</t>
    </rPh>
    <rPh sb="248" eb="249">
      <t>タカ</t>
    </rPh>
    <rPh sb="253" eb="256">
      <t>ケッカテキ</t>
    </rPh>
    <rPh sb="257" eb="259">
      <t>キュウスイ</t>
    </rPh>
    <rPh sb="259" eb="261">
      <t>ゲンカ</t>
    </rPh>
    <rPh sb="262" eb="263">
      <t>タカ</t>
    </rPh>
    <rPh sb="270" eb="272">
      <t>ゲンイン</t>
    </rPh>
    <rPh sb="279" eb="281">
      <t>ネンカン</t>
    </rPh>
    <rPh sb="281" eb="282">
      <t>ソウ</t>
    </rPh>
    <rPh sb="282" eb="284">
      <t>ユウシュウ</t>
    </rPh>
    <rPh sb="284" eb="286">
      <t>スイリョウ</t>
    </rPh>
    <rPh sb="287" eb="289">
      <t>テイカ</t>
    </rPh>
    <rPh sb="290" eb="292">
      <t>エイキョウ</t>
    </rPh>
    <rPh sb="297" eb="299">
      <t>キュウスイ</t>
    </rPh>
    <rPh sb="299" eb="301">
      <t>ジンコウ</t>
    </rPh>
    <rPh sb="302" eb="304">
      <t>ゲンショウ</t>
    </rPh>
    <rPh sb="305" eb="306">
      <t>トモナ</t>
    </rPh>
    <rPh sb="308" eb="310">
      <t>シンセン</t>
    </rPh>
    <rPh sb="311" eb="314">
      <t>スイドウスイ</t>
    </rPh>
    <rPh sb="315" eb="317">
      <t>イジ</t>
    </rPh>
    <rPh sb="322" eb="324">
      <t>ヒツヨウ</t>
    </rPh>
    <rPh sb="325" eb="327">
      <t>ネンカン</t>
    </rPh>
    <rPh sb="327" eb="329">
      <t>ユウコウ</t>
    </rPh>
    <rPh sb="331" eb="333">
      <t>スイリョウ</t>
    </rPh>
    <rPh sb="334" eb="335">
      <t>マ</t>
    </rPh>
    <rPh sb="341" eb="343">
      <t>フメイ</t>
    </rPh>
    <rPh sb="343" eb="344">
      <t>スイ</t>
    </rPh>
    <rPh sb="345" eb="347">
      <t>エイキョウ</t>
    </rPh>
    <rPh sb="352" eb="354">
      <t>キンネン</t>
    </rPh>
    <rPh sb="357" eb="359">
      <t>スイドウ</t>
    </rPh>
    <rPh sb="359" eb="361">
      <t>ホンカン</t>
    </rPh>
    <rPh sb="364" eb="366">
      <t>ロウスイ</t>
    </rPh>
    <rPh sb="367" eb="368">
      <t>ホトン</t>
    </rPh>
    <rPh sb="372" eb="374">
      <t>イッパン</t>
    </rPh>
    <rPh sb="374" eb="376">
      <t>カテイ</t>
    </rPh>
    <rPh sb="376" eb="377">
      <t>トウ</t>
    </rPh>
    <rPh sb="383" eb="385">
      <t>イチジ</t>
    </rPh>
    <rPh sb="385" eb="386">
      <t>ガワ</t>
    </rPh>
    <rPh sb="386" eb="389">
      <t>キュウスイカン</t>
    </rPh>
    <rPh sb="391" eb="393">
      <t>ロウスイ</t>
    </rPh>
    <rPh sb="397" eb="399">
      <t>ジレイ</t>
    </rPh>
    <rPh sb="400" eb="401">
      <t>フ</t>
    </rPh>
    <rPh sb="408" eb="411">
      <t>テイキテキ</t>
    </rPh>
    <rPh sb="412" eb="414">
      <t>ロウスイ</t>
    </rPh>
    <rPh sb="414" eb="416">
      <t>チョウサ</t>
    </rPh>
    <rPh sb="417" eb="419">
      <t>シュウゼン</t>
    </rPh>
    <rPh sb="420" eb="421">
      <t>オコナ</t>
    </rPh>
    <rPh sb="423" eb="425">
      <t>フメイ</t>
    </rPh>
    <rPh sb="425" eb="426">
      <t>スイ</t>
    </rPh>
    <rPh sb="427" eb="429">
      <t>ゲンショウ</t>
    </rPh>
    <rPh sb="430" eb="431">
      <t>ツト</t>
    </rPh>
    <rPh sb="439" eb="442">
      <t>ショウライテキ</t>
    </rPh>
    <rPh sb="443" eb="445">
      <t>ロウキュウ</t>
    </rPh>
    <rPh sb="445" eb="446">
      <t>カン</t>
    </rPh>
    <rPh sb="446" eb="448">
      <t>コウシン</t>
    </rPh>
    <rPh sb="449" eb="450">
      <t>オコナ</t>
    </rPh>
    <rPh sb="451" eb="452">
      <t>サイ</t>
    </rPh>
    <rPh sb="453" eb="456">
      <t>ハイスイカン</t>
    </rPh>
    <rPh sb="457" eb="459">
      <t>コウケイ</t>
    </rPh>
    <rPh sb="460" eb="462">
      <t>エンチョウ</t>
    </rPh>
    <rPh sb="473" eb="475">
      <t>コウリョ</t>
    </rPh>
    <rPh sb="477" eb="479">
      <t>コウシン</t>
    </rPh>
    <rPh sb="479" eb="481">
      <t>ヒヨウ</t>
    </rPh>
    <rPh sb="482" eb="483">
      <t>オサ</t>
    </rPh>
    <rPh sb="485" eb="486">
      <t>イ</t>
    </rPh>
    <phoneticPr fontId="4"/>
  </si>
  <si>
    <t>　平成26年度までに老朽化更新工事が一旦終了し、一部区域内に残っていた老朽管についても高規格道路関連工事に併せ敷設替を行った。今後は2040年頃に水道管更新のピークを迎えると思われるが、短期間に更新費用が大きくならない様、耐用年数、村内各地区の給水人口等を考慮しながら、管路のダウンサイジング等も踏まえ、計画的に実施していく。水道施設に関しては、昭和47年より稼働している草薙地区の施設の更新事業が始まり、基本設計は実施したが、実施設計および施工は、水道事業の経営状況と村の財政を鑑みながら実施して行く。</t>
    <rPh sb="1" eb="3">
      <t>ヘイセイ</t>
    </rPh>
    <rPh sb="5" eb="6">
      <t>ネン</t>
    </rPh>
    <rPh sb="6" eb="7">
      <t>ド</t>
    </rPh>
    <rPh sb="10" eb="13">
      <t>ロウキュウカ</t>
    </rPh>
    <rPh sb="13" eb="15">
      <t>コウシン</t>
    </rPh>
    <rPh sb="15" eb="17">
      <t>コウジ</t>
    </rPh>
    <rPh sb="18" eb="20">
      <t>イッタン</t>
    </rPh>
    <rPh sb="20" eb="22">
      <t>シュウリョウ</t>
    </rPh>
    <rPh sb="24" eb="26">
      <t>イチブ</t>
    </rPh>
    <rPh sb="26" eb="29">
      <t>クイキナイ</t>
    </rPh>
    <rPh sb="30" eb="31">
      <t>ノコ</t>
    </rPh>
    <rPh sb="35" eb="37">
      <t>ロウキュウ</t>
    </rPh>
    <rPh sb="37" eb="38">
      <t>カン</t>
    </rPh>
    <rPh sb="43" eb="46">
      <t>コウキカク</t>
    </rPh>
    <rPh sb="46" eb="48">
      <t>ドウロ</t>
    </rPh>
    <rPh sb="48" eb="50">
      <t>カンレン</t>
    </rPh>
    <rPh sb="50" eb="52">
      <t>コウジ</t>
    </rPh>
    <rPh sb="53" eb="54">
      <t>アワ</t>
    </rPh>
    <rPh sb="55" eb="57">
      <t>フセツ</t>
    </rPh>
    <rPh sb="57" eb="58">
      <t>ガ</t>
    </rPh>
    <rPh sb="59" eb="60">
      <t>オコナ</t>
    </rPh>
    <rPh sb="63" eb="65">
      <t>コンゴ</t>
    </rPh>
    <rPh sb="70" eb="71">
      <t>ネン</t>
    </rPh>
    <rPh sb="71" eb="72">
      <t>コロ</t>
    </rPh>
    <rPh sb="73" eb="75">
      <t>スイドウ</t>
    </rPh>
    <rPh sb="75" eb="76">
      <t>カン</t>
    </rPh>
    <rPh sb="76" eb="78">
      <t>コウシン</t>
    </rPh>
    <rPh sb="83" eb="84">
      <t>ムカ</t>
    </rPh>
    <rPh sb="87" eb="88">
      <t>オモ</t>
    </rPh>
    <rPh sb="93" eb="96">
      <t>タンキカン</t>
    </rPh>
    <rPh sb="97" eb="99">
      <t>コウシン</t>
    </rPh>
    <rPh sb="99" eb="101">
      <t>ヒヨウ</t>
    </rPh>
    <rPh sb="102" eb="103">
      <t>オオ</t>
    </rPh>
    <rPh sb="109" eb="110">
      <t>ヨウ</t>
    </rPh>
    <rPh sb="111" eb="113">
      <t>タイヨウ</t>
    </rPh>
    <rPh sb="113" eb="115">
      <t>ネンスウ</t>
    </rPh>
    <rPh sb="116" eb="118">
      <t>ソンナイ</t>
    </rPh>
    <rPh sb="118" eb="121">
      <t>カクチク</t>
    </rPh>
    <rPh sb="122" eb="124">
      <t>キュウスイ</t>
    </rPh>
    <rPh sb="124" eb="126">
      <t>ジンコウ</t>
    </rPh>
    <rPh sb="126" eb="127">
      <t>トウ</t>
    </rPh>
    <rPh sb="128" eb="130">
      <t>コウリョ</t>
    </rPh>
    <rPh sb="135" eb="137">
      <t>カンロ</t>
    </rPh>
    <rPh sb="146" eb="147">
      <t>トウ</t>
    </rPh>
    <rPh sb="148" eb="149">
      <t>フ</t>
    </rPh>
    <rPh sb="152" eb="155">
      <t>ケイカクテキ</t>
    </rPh>
    <rPh sb="156" eb="158">
      <t>ジッシ</t>
    </rPh>
    <rPh sb="163" eb="165">
      <t>スイドウ</t>
    </rPh>
    <rPh sb="165" eb="167">
      <t>シセツ</t>
    </rPh>
    <rPh sb="168" eb="169">
      <t>カン</t>
    </rPh>
    <rPh sb="173" eb="175">
      <t>ショウワ</t>
    </rPh>
    <rPh sb="177" eb="178">
      <t>ネン</t>
    </rPh>
    <rPh sb="180" eb="182">
      <t>カドウ</t>
    </rPh>
    <rPh sb="186" eb="188">
      <t>クサナギ</t>
    </rPh>
    <rPh sb="188" eb="190">
      <t>チク</t>
    </rPh>
    <rPh sb="191" eb="193">
      <t>シセツ</t>
    </rPh>
    <rPh sb="194" eb="196">
      <t>コウシン</t>
    </rPh>
    <rPh sb="196" eb="198">
      <t>ジギョウ</t>
    </rPh>
    <rPh sb="199" eb="200">
      <t>ハジ</t>
    </rPh>
    <rPh sb="203" eb="205">
      <t>キホン</t>
    </rPh>
    <rPh sb="205" eb="207">
      <t>セッケイ</t>
    </rPh>
    <rPh sb="208" eb="210">
      <t>ジッシ</t>
    </rPh>
    <rPh sb="214" eb="216">
      <t>ジッシ</t>
    </rPh>
    <rPh sb="216" eb="218">
      <t>セッケイ</t>
    </rPh>
    <rPh sb="221" eb="223">
      <t>セコウ</t>
    </rPh>
    <rPh sb="225" eb="227">
      <t>スイドウ</t>
    </rPh>
    <rPh sb="227" eb="229">
      <t>ジギョウ</t>
    </rPh>
    <rPh sb="230" eb="232">
      <t>ケイエイ</t>
    </rPh>
    <rPh sb="232" eb="234">
      <t>ジョウキョウ</t>
    </rPh>
    <rPh sb="235" eb="236">
      <t>ムラ</t>
    </rPh>
    <rPh sb="237" eb="239">
      <t>ザイセイ</t>
    </rPh>
    <rPh sb="240" eb="241">
      <t>カンガ</t>
    </rPh>
    <rPh sb="245" eb="247">
      <t>ジッシ</t>
    </rPh>
    <rPh sb="249" eb="250">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</si>
</sst>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1.17</c:v>
                </c:pt>
                <c:pt idx="1">
                  <c:v>1.55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5A1-4C95-9B53-3F97659F4030}"/>
            </c:ext>
          </c:extLst>
        </c:ser>
        <c:dLbls>
          <c:showLegendKey val="0"/>
          <c:showVal val="0"/>
          <c:showCatName val="0"/>
          <c:showSerName val="0"/>
          <c:showPercent val="0"/>
          <c:showBubbleSize val="0"/>
        </c:dLbls>
        <c:gapWidth val="150"/>
        <c:axId val="50985600"/>
        <c:axId val="509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95A1-4C95-9B53-3F97659F4030}"/>
            </c:ext>
          </c:extLst>
        </c:ser>
        <c:dLbls>
          <c:showLegendKey val="0"/>
          <c:showVal val="0"/>
          <c:showCatName val="0"/>
          <c:showSerName val="0"/>
          <c:showPercent val="0"/>
          <c:showBubbleSize val="0"/>
        </c:dLbls>
        <c:marker val="1"/>
        <c:smooth val="0"/>
        <c:axId val="50985600"/>
        <c:axId val="50984832"/>
      </c:lineChart>
      <c:dateAx>
        <c:axId val="50985600"/>
        <c:scaling>
          <c:orientation val="minMax"/>
        </c:scaling>
        <c:delete val="1"/>
        <c:axPos val="b"/>
        <c:numFmt formatCode="ge" sourceLinked="1"/>
        <c:majorTickMark val="none"/>
        <c:minorTickMark val="none"/>
        <c:tickLblPos val="none"/>
        <c:crossAx val="50984832"/>
        <c:crosses val="autoZero"/>
        <c:auto val="1"/>
        <c:lblOffset val="100"/>
        <c:baseTimeUnit val="years"/>
      </c:dateAx>
      <c:valAx>
        <c:axId val="509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59.91</c:v>
                </c:pt>
                <c:pt idx="1">
                  <c:v>62.81</c:v>
                </c:pt>
                <c:pt idx="2">
                  <c:v>61.04</c:v>
                </c:pt>
                <c:pt idx="3">
                  <c:v>62.81</c:v>
                </c:pt>
                <c:pt idx="4">
                  <c:v>59.17</c:v>
                </c:pt>
              </c:numCache>
            </c:numRef>
          </c:val>
          <c:extLst xmlns:c16r2="http://schemas.microsoft.com/office/drawing/2015/06/chart">
            <c:ext xmlns:c16="http://schemas.microsoft.com/office/drawing/2014/chart" uri="{C3380CC4-5D6E-409C-BE32-E72D297353CC}">
              <c16:uniqueId val="{00000000-5443-45BE-B9C9-32D1C2551690}"/>
            </c:ext>
          </c:extLst>
        </c:ser>
        <c:dLbls>
          <c:showLegendKey val="0"/>
          <c:showVal val="0"/>
          <c:showCatName val="0"/>
          <c:showSerName val="0"/>
          <c:showPercent val="0"/>
          <c:showBubbleSize val="0"/>
        </c:dLbls>
        <c:gapWidth val="150"/>
        <c:axId val="91063808"/>
        <c:axId val="910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5443-45BE-B9C9-32D1C2551690}"/>
            </c:ext>
          </c:extLst>
        </c:ser>
        <c:dLbls>
          <c:showLegendKey val="0"/>
          <c:showVal val="0"/>
          <c:showCatName val="0"/>
          <c:showSerName val="0"/>
          <c:showPercent val="0"/>
          <c:showBubbleSize val="0"/>
        </c:dLbls>
        <c:marker val="1"/>
        <c:smooth val="0"/>
        <c:axId val="91063808"/>
        <c:axId val="91065728"/>
      </c:lineChart>
      <c:dateAx>
        <c:axId val="91063808"/>
        <c:scaling>
          <c:orientation val="minMax"/>
        </c:scaling>
        <c:delete val="1"/>
        <c:axPos val="b"/>
        <c:numFmt formatCode="ge" sourceLinked="1"/>
        <c:majorTickMark val="none"/>
        <c:minorTickMark val="none"/>
        <c:tickLblPos val="none"/>
        <c:crossAx val="91065728"/>
        <c:crosses val="autoZero"/>
        <c:auto val="1"/>
        <c:lblOffset val="100"/>
        <c:baseTimeUnit val="years"/>
      </c:dateAx>
      <c:valAx>
        <c:axId val="910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73.13</c:v>
                </c:pt>
                <c:pt idx="1">
                  <c:v>70.19</c:v>
                </c:pt>
                <c:pt idx="2">
                  <c:v>72.48</c:v>
                </c:pt>
                <c:pt idx="3">
                  <c:v>69.11</c:v>
                </c:pt>
                <c:pt idx="4">
                  <c:v>71.5</c:v>
                </c:pt>
              </c:numCache>
            </c:numRef>
          </c:val>
          <c:extLst xmlns:c16r2="http://schemas.microsoft.com/office/drawing/2015/06/chart">
            <c:ext xmlns:c16="http://schemas.microsoft.com/office/drawing/2014/chart" uri="{C3380CC4-5D6E-409C-BE32-E72D297353CC}">
              <c16:uniqueId val="{00000000-D82D-495F-9B8D-BA74344478DF}"/>
            </c:ext>
          </c:extLst>
        </c:ser>
        <c:dLbls>
          <c:showLegendKey val="0"/>
          <c:showVal val="0"/>
          <c:showCatName val="0"/>
          <c:showSerName val="0"/>
          <c:showPercent val="0"/>
          <c:showBubbleSize val="0"/>
        </c:dLbls>
        <c:gapWidth val="150"/>
        <c:axId val="93341568"/>
        <c:axId val="933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D82D-495F-9B8D-BA74344478DF}"/>
            </c:ext>
          </c:extLst>
        </c:ser>
        <c:dLbls>
          <c:showLegendKey val="0"/>
          <c:showVal val="0"/>
          <c:showCatName val="0"/>
          <c:showSerName val="0"/>
          <c:showPercent val="0"/>
          <c:showBubbleSize val="0"/>
        </c:dLbls>
        <c:marker val="1"/>
        <c:smooth val="0"/>
        <c:axId val="93341568"/>
        <c:axId val="93347840"/>
      </c:lineChart>
      <c:dateAx>
        <c:axId val="93341568"/>
        <c:scaling>
          <c:orientation val="minMax"/>
        </c:scaling>
        <c:delete val="1"/>
        <c:axPos val="b"/>
        <c:numFmt formatCode="ge" sourceLinked="1"/>
        <c:majorTickMark val="none"/>
        <c:minorTickMark val="none"/>
        <c:tickLblPos val="none"/>
        <c:crossAx val="93347840"/>
        <c:crosses val="autoZero"/>
        <c:auto val="1"/>
        <c:lblOffset val="100"/>
        <c:baseTimeUnit val="years"/>
      </c:dateAx>
      <c:valAx>
        <c:axId val="933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73</c:v>
                </c:pt>
                <c:pt idx="1">
                  <c:v>71.87</c:v>
                </c:pt>
                <c:pt idx="2">
                  <c:v>77.540000000000006</c:v>
                </c:pt>
                <c:pt idx="3">
                  <c:v>71.260000000000005</c:v>
                </c:pt>
                <c:pt idx="4">
                  <c:v>69.040000000000006</c:v>
                </c:pt>
              </c:numCache>
            </c:numRef>
          </c:val>
          <c:extLst xmlns:c16r2="http://schemas.microsoft.com/office/drawing/2015/06/chart">
            <c:ext xmlns:c16="http://schemas.microsoft.com/office/drawing/2014/chart" uri="{C3380CC4-5D6E-409C-BE32-E72D297353CC}">
              <c16:uniqueId val="{00000000-D675-4A6B-AEFB-E6C93E291EE8}"/>
            </c:ext>
          </c:extLst>
        </c:ser>
        <c:dLbls>
          <c:showLegendKey val="0"/>
          <c:showVal val="0"/>
          <c:showCatName val="0"/>
          <c:showSerName val="0"/>
          <c:showPercent val="0"/>
          <c:showBubbleSize val="0"/>
        </c:dLbls>
        <c:gapWidth val="150"/>
        <c:axId val="50501888"/>
        <c:axId val="5050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D675-4A6B-AEFB-E6C93E291EE8}"/>
            </c:ext>
          </c:extLst>
        </c:ser>
        <c:dLbls>
          <c:showLegendKey val="0"/>
          <c:showVal val="0"/>
          <c:showCatName val="0"/>
          <c:showSerName val="0"/>
          <c:showPercent val="0"/>
          <c:showBubbleSize val="0"/>
        </c:dLbls>
        <c:marker val="1"/>
        <c:smooth val="0"/>
        <c:axId val="50501888"/>
        <c:axId val="50508160"/>
      </c:lineChart>
      <c:dateAx>
        <c:axId val="50501888"/>
        <c:scaling>
          <c:orientation val="minMax"/>
        </c:scaling>
        <c:delete val="1"/>
        <c:axPos val="b"/>
        <c:numFmt formatCode="ge" sourceLinked="1"/>
        <c:majorTickMark val="none"/>
        <c:minorTickMark val="none"/>
        <c:tickLblPos val="none"/>
        <c:crossAx val="50508160"/>
        <c:crosses val="autoZero"/>
        <c:auto val="1"/>
        <c:lblOffset val="100"/>
        <c:baseTimeUnit val="years"/>
      </c:dateAx>
      <c:valAx>
        <c:axId val="505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3D-4078-8B12-BEE155989EEB}"/>
            </c:ext>
          </c:extLst>
        </c:ser>
        <c:dLbls>
          <c:showLegendKey val="0"/>
          <c:showVal val="0"/>
          <c:showCatName val="0"/>
          <c:showSerName val="0"/>
          <c:showPercent val="0"/>
          <c:showBubbleSize val="0"/>
        </c:dLbls>
        <c:gapWidth val="150"/>
        <c:axId val="51268224"/>
        <c:axId val="512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3D-4078-8B12-BEE155989EEB}"/>
            </c:ext>
          </c:extLst>
        </c:ser>
        <c:dLbls>
          <c:showLegendKey val="0"/>
          <c:showVal val="0"/>
          <c:showCatName val="0"/>
          <c:showSerName val="0"/>
          <c:showPercent val="0"/>
          <c:showBubbleSize val="0"/>
        </c:dLbls>
        <c:marker val="1"/>
        <c:smooth val="0"/>
        <c:axId val="51268224"/>
        <c:axId val="51274496"/>
      </c:lineChart>
      <c:dateAx>
        <c:axId val="51268224"/>
        <c:scaling>
          <c:orientation val="minMax"/>
        </c:scaling>
        <c:delete val="1"/>
        <c:axPos val="b"/>
        <c:numFmt formatCode="ge" sourceLinked="1"/>
        <c:majorTickMark val="none"/>
        <c:minorTickMark val="none"/>
        <c:tickLblPos val="none"/>
        <c:crossAx val="51274496"/>
        <c:crosses val="autoZero"/>
        <c:auto val="1"/>
        <c:lblOffset val="100"/>
        <c:baseTimeUnit val="years"/>
      </c:dateAx>
      <c:valAx>
        <c:axId val="512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06-4A61-B9C9-20FD550DB39A}"/>
            </c:ext>
          </c:extLst>
        </c:ser>
        <c:dLbls>
          <c:showLegendKey val="0"/>
          <c:showVal val="0"/>
          <c:showCatName val="0"/>
          <c:showSerName val="0"/>
          <c:showPercent val="0"/>
          <c:showBubbleSize val="0"/>
        </c:dLbls>
        <c:gapWidth val="150"/>
        <c:axId val="51289088"/>
        <c:axId val="907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06-4A61-B9C9-20FD550DB39A}"/>
            </c:ext>
          </c:extLst>
        </c:ser>
        <c:dLbls>
          <c:showLegendKey val="0"/>
          <c:showVal val="0"/>
          <c:showCatName val="0"/>
          <c:showSerName val="0"/>
          <c:showPercent val="0"/>
          <c:showBubbleSize val="0"/>
        </c:dLbls>
        <c:marker val="1"/>
        <c:smooth val="0"/>
        <c:axId val="51289088"/>
        <c:axId val="90784896"/>
      </c:lineChart>
      <c:dateAx>
        <c:axId val="51289088"/>
        <c:scaling>
          <c:orientation val="minMax"/>
        </c:scaling>
        <c:delete val="1"/>
        <c:axPos val="b"/>
        <c:numFmt formatCode="ge" sourceLinked="1"/>
        <c:majorTickMark val="none"/>
        <c:minorTickMark val="none"/>
        <c:tickLblPos val="none"/>
        <c:crossAx val="90784896"/>
        <c:crosses val="autoZero"/>
        <c:auto val="1"/>
        <c:lblOffset val="100"/>
        <c:baseTimeUnit val="years"/>
      </c:dateAx>
      <c:valAx>
        <c:axId val="907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5E-412C-ABAE-3EC5FAFF653C}"/>
            </c:ext>
          </c:extLst>
        </c:ser>
        <c:dLbls>
          <c:showLegendKey val="0"/>
          <c:showVal val="0"/>
          <c:showCatName val="0"/>
          <c:showSerName val="0"/>
          <c:showPercent val="0"/>
          <c:showBubbleSize val="0"/>
        </c:dLbls>
        <c:gapWidth val="150"/>
        <c:axId val="90813952"/>
        <c:axId val="908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5E-412C-ABAE-3EC5FAFF653C}"/>
            </c:ext>
          </c:extLst>
        </c:ser>
        <c:dLbls>
          <c:showLegendKey val="0"/>
          <c:showVal val="0"/>
          <c:showCatName val="0"/>
          <c:showSerName val="0"/>
          <c:showPercent val="0"/>
          <c:showBubbleSize val="0"/>
        </c:dLbls>
        <c:marker val="1"/>
        <c:smooth val="0"/>
        <c:axId val="90813952"/>
        <c:axId val="90815872"/>
      </c:lineChart>
      <c:dateAx>
        <c:axId val="90813952"/>
        <c:scaling>
          <c:orientation val="minMax"/>
        </c:scaling>
        <c:delete val="1"/>
        <c:axPos val="b"/>
        <c:numFmt formatCode="ge" sourceLinked="1"/>
        <c:majorTickMark val="none"/>
        <c:minorTickMark val="none"/>
        <c:tickLblPos val="none"/>
        <c:crossAx val="90815872"/>
        <c:crosses val="autoZero"/>
        <c:auto val="1"/>
        <c:lblOffset val="100"/>
        <c:baseTimeUnit val="years"/>
      </c:dateAx>
      <c:valAx>
        <c:axId val="908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CE-4FD2-A01D-438E862A33AB}"/>
            </c:ext>
          </c:extLst>
        </c:ser>
        <c:dLbls>
          <c:showLegendKey val="0"/>
          <c:showVal val="0"/>
          <c:showCatName val="0"/>
          <c:showSerName val="0"/>
          <c:showPercent val="0"/>
          <c:showBubbleSize val="0"/>
        </c:dLbls>
        <c:gapWidth val="150"/>
        <c:axId val="90847488"/>
        <c:axId val="908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CE-4FD2-A01D-438E862A33AB}"/>
            </c:ext>
          </c:extLst>
        </c:ser>
        <c:dLbls>
          <c:showLegendKey val="0"/>
          <c:showVal val="0"/>
          <c:showCatName val="0"/>
          <c:showSerName val="0"/>
          <c:showPercent val="0"/>
          <c:showBubbleSize val="0"/>
        </c:dLbls>
        <c:marker val="1"/>
        <c:smooth val="0"/>
        <c:axId val="90847488"/>
        <c:axId val="90849664"/>
      </c:lineChart>
      <c:dateAx>
        <c:axId val="90847488"/>
        <c:scaling>
          <c:orientation val="minMax"/>
        </c:scaling>
        <c:delete val="1"/>
        <c:axPos val="b"/>
        <c:numFmt formatCode="ge" sourceLinked="1"/>
        <c:majorTickMark val="none"/>
        <c:minorTickMark val="none"/>
        <c:tickLblPos val="none"/>
        <c:crossAx val="90849664"/>
        <c:crosses val="autoZero"/>
        <c:auto val="1"/>
        <c:lblOffset val="100"/>
        <c:baseTimeUnit val="years"/>
      </c:dateAx>
      <c:valAx>
        <c:axId val="908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1416.57</c:v>
                </c:pt>
                <c:pt idx="1">
                  <c:v>1349.96</c:v>
                </c:pt>
                <c:pt idx="2">
                  <c:v>1211.77</c:v>
                </c:pt>
                <c:pt idx="3">
                  <c:v>1150.0899999999999</c:v>
                </c:pt>
                <c:pt idx="4">
                  <c:v>1080.53</c:v>
                </c:pt>
              </c:numCache>
            </c:numRef>
          </c:val>
          <c:extLst xmlns:c16r2="http://schemas.microsoft.com/office/drawing/2015/06/chart">
            <c:ext xmlns:c16="http://schemas.microsoft.com/office/drawing/2014/chart" uri="{C3380CC4-5D6E-409C-BE32-E72D297353CC}">
              <c16:uniqueId val="{00000000-BC0E-4EED-8B88-3C6AAB7F810C}"/>
            </c:ext>
          </c:extLst>
        </c:ser>
        <c:dLbls>
          <c:showLegendKey val="0"/>
          <c:showVal val="0"/>
          <c:showCatName val="0"/>
          <c:showSerName val="0"/>
          <c:showPercent val="0"/>
          <c:showBubbleSize val="0"/>
        </c:dLbls>
        <c:gapWidth val="150"/>
        <c:axId val="90883200"/>
        <c:axId val="9088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BC0E-4EED-8B88-3C6AAB7F810C}"/>
            </c:ext>
          </c:extLst>
        </c:ser>
        <c:dLbls>
          <c:showLegendKey val="0"/>
          <c:showVal val="0"/>
          <c:showCatName val="0"/>
          <c:showSerName val="0"/>
          <c:showPercent val="0"/>
          <c:showBubbleSize val="0"/>
        </c:dLbls>
        <c:marker val="1"/>
        <c:smooth val="0"/>
        <c:axId val="90883200"/>
        <c:axId val="90885120"/>
      </c:lineChart>
      <c:dateAx>
        <c:axId val="90883200"/>
        <c:scaling>
          <c:orientation val="minMax"/>
        </c:scaling>
        <c:delete val="1"/>
        <c:axPos val="b"/>
        <c:numFmt formatCode="ge" sourceLinked="1"/>
        <c:majorTickMark val="none"/>
        <c:minorTickMark val="none"/>
        <c:tickLblPos val="none"/>
        <c:crossAx val="90885120"/>
        <c:crosses val="autoZero"/>
        <c:auto val="1"/>
        <c:lblOffset val="100"/>
        <c:baseTimeUnit val="years"/>
      </c:dateAx>
      <c:valAx>
        <c:axId val="908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52.89</c:v>
                </c:pt>
                <c:pt idx="1">
                  <c:v>54.18</c:v>
                </c:pt>
                <c:pt idx="2">
                  <c:v>59.79</c:v>
                </c:pt>
                <c:pt idx="3">
                  <c:v>53.99</c:v>
                </c:pt>
                <c:pt idx="4">
                  <c:v>53.11</c:v>
                </c:pt>
              </c:numCache>
            </c:numRef>
          </c:val>
          <c:extLst xmlns:c16r2="http://schemas.microsoft.com/office/drawing/2015/06/chart">
            <c:ext xmlns:c16="http://schemas.microsoft.com/office/drawing/2014/chart" uri="{C3380CC4-5D6E-409C-BE32-E72D297353CC}">
              <c16:uniqueId val="{00000000-79E0-4043-88A1-BAEA5744EBB3}"/>
            </c:ext>
          </c:extLst>
        </c:ser>
        <c:dLbls>
          <c:showLegendKey val="0"/>
          <c:showVal val="0"/>
          <c:showCatName val="0"/>
          <c:showSerName val="0"/>
          <c:showPercent val="0"/>
          <c:showBubbleSize val="0"/>
        </c:dLbls>
        <c:gapWidth val="150"/>
        <c:axId val="90940544"/>
        <c:axId val="9094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79E0-4043-88A1-BAEA5744EBB3}"/>
            </c:ext>
          </c:extLst>
        </c:ser>
        <c:dLbls>
          <c:showLegendKey val="0"/>
          <c:showVal val="0"/>
          <c:showCatName val="0"/>
          <c:showSerName val="0"/>
          <c:showPercent val="0"/>
          <c:showBubbleSize val="0"/>
        </c:dLbls>
        <c:marker val="1"/>
        <c:smooth val="0"/>
        <c:axId val="90940544"/>
        <c:axId val="90942464"/>
      </c:lineChart>
      <c:dateAx>
        <c:axId val="90940544"/>
        <c:scaling>
          <c:orientation val="minMax"/>
        </c:scaling>
        <c:delete val="1"/>
        <c:axPos val="b"/>
        <c:numFmt formatCode="ge" sourceLinked="1"/>
        <c:majorTickMark val="none"/>
        <c:minorTickMark val="none"/>
        <c:tickLblPos val="none"/>
        <c:crossAx val="90942464"/>
        <c:crosses val="autoZero"/>
        <c:auto val="1"/>
        <c:lblOffset val="100"/>
        <c:baseTimeUnit val="years"/>
      </c:dateAx>
      <c:valAx>
        <c:axId val="909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530.22</c:v>
                </c:pt>
                <c:pt idx="1">
                  <c:v>512.55999999999995</c:v>
                </c:pt>
                <c:pt idx="2">
                  <c:v>477.15</c:v>
                </c:pt>
                <c:pt idx="3">
                  <c:v>524.86</c:v>
                </c:pt>
                <c:pt idx="4">
                  <c:v>533.78</c:v>
                </c:pt>
              </c:numCache>
            </c:numRef>
          </c:val>
          <c:extLst xmlns:c16r2="http://schemas.microsoft.com/office/drawing/2015/06/chart">
            <c:ext xmlns:c16="http://schemas.microsoft.com/office/drawing/2014/chart" uri="{C3380CC4-5D6E-409C-BE32-E72D297353CC}">
              <c16:uniqueId val="{00000000-48B0-4586-8440-C332AE06A0C5}"/>
            </c:ext>
          </c:extLst>
        </c:ser>
        <c:dLbls>
          <c:showLegendKey val="0"/>
          <c:showVal val="0"/>
          <c:showCatName val="0"/>
          <c:showSerName val="0"/>
          <c:showPercent val="0"/>
          <c:showBubbleSize val="0"/>
        </c:dLbls>
        <c:gapWidth val="150"/>
        <c:axId val="91038848"/>
        <c:axId val="910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48B0-4586-8440-C332AE06A0C5}"/>
            </c:ext>
          </c:extLst>
        </c:ser>
        <c:dLbls>
          <c:showLegendKey val="0"/>
          <c:showVal val="0"/>
          <c:showCatName val="0"/>
          <c:showSerName val="0"/>
          <c:showPercent val="0"/>
          <c:showBubbleSize val="0"/>
        </c:dLbls>
        <c:marker val="1"/>
        <c:smooth val="0"/>
        <c:axId val="91038848"/>
        <c:axId val="91040768"/>
      </c:lineChart>
      <c:dateAx>
        <c:axId val="91038848"/>
        <c:scaling>
          <c:orientation val="minMax"/>
        </c:scaling>
        <c:delete val="1"/>
        <c:axPos val="b"/>
        <c:numFmt formatCode="ge" sourceLinked="1"/>
        <c:majorTickMark val="none"/>
        <c:minorTickMark val="none"/>
        <c:tickLblPos val="none"/>
        <c:crossAx val="91040768"/>
        <c:crosses val="autoZero"/>
        <c:auto val="1"/>
        <c:lblOffset val="100"/>
        <c:baseTimeUnit val="years"/>
      </c:dateAx>
      <c:valAx>
        <c:axId val="910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戸沢村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4704</v>
      </c>
      <c r="AM8" s="66"/>
      <c r="AN8" s="66"/>
      <c r="AO8" s="66"/>
      <c r="AP8" s="66"/>
      <c r="AQ8" s="66"/>
      <c r="AR8" s="66"/>
      <c r="AS8" s="66"/>
      <c r="AT8" s="65">
        <f>データ!$S$6</f>
        <v>261.31</v>
      </c>
      <c r="AU8" s="65"/>
      <c r="AV8" s="65"/>
      <c r="AW8" s="65"/>
      <c r="AX8" s="65"/>
      <c r="AY8" s="65"/>
      <c r="AZ8" s="65"/>
      <c r="BA8" s="65"/>
      <c r="BB8" s="65">
        <f>データ!$T$6</f>
        <v>18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99.36</v>
      </c>
      <c r="Q10" s="65"/>
      <c r="R10" s="65"/>
      <c r="S10" s="65"/>
      <c r="T10" s="65"/>
      <c r="U10" s="65"/>
      <c r="V10" s="65"/>
      <c r="W10" s="66">
        <f>データ!$Q$6</f>
        <v>4935</v>
      </c>
      <c r="X10" s="66"/>
      <c r="Y10" s="66"/>
      <c r="Z10" s="66"/>
      <c r="AA10" s="66"/>
      <c r="AB10" s="66"/>
      <c r="AC10" s="66"/>
      <c r="AD10" s="2"/>
      <c r="AE10" s="2"/>
      <c r="AF10" s="2"/>
      <c r="AG10" s="2"/>
      <c r="AH10" s="2"/>
      <c r="AI10" s="2"/>
      <c r="AJ10" s="2"/>
      <c r="AK10" s="2"/>
      <c r="AL10" s="66">
        <f>データ!$U$6</f>
        <v>4626</v>
      </c>
      <c r="AM10" s="66"/>
      <c r="AN10" s="66"/>
      <c r="AO10" s="66"/>
      <c r="AP10" s="66"/>
      <c r="AQ10" s="66"/>
      <c r="AR10" s="66"/>
      <c r="AS10" s="66"/>
      <c r="AT10" s="65">
        <f>データ!$V$6</f>
        <v>169.02</v>
      </c>
      <c r="AU10" s="65"/>
      <c r="AV10" s="65"/>
      <c r="AW10" s="65"/>
      <c r="AX10" s="65"/>
      <c r="AY10" s="65"/>
      <c r="AZ10" s="65"/>
      <c r="BA10" s="65"/>
      <c r="BB10" s="65">
        <f>データ!$W$6</f>
        <v>27.37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cvBsJqDdr8iTdDQB9JJHuPCYQ4DlsI8tn36Gx3tzlCXC6gAEZ+eBk+mGIeMJ9EBR2r+e3oCqTcG6sQjeYUhoAg==" saltValue="j1yMAI7wl+dn2+sN+JgIk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63673</v>
      </c>
      <c r="D6" s="33">
        <f t="shared" si="3"/>
        <v>47</v>
      </c>
      <c r="E6" s="33">
        <f t="shared" si="3"/>
        <v>1</v>
      </c>
      <c r="F6" s="33">
        <f t="shared" si="3"/>
        <v>0</v>
      </c>
      <c r="G6" s="33">
        <f t="shared" si="3"/>
        <v>0</v>
      </c>
      <c r="H6" s="33" t="str">
        <f t="shared" si="3"/>
        <v>山形県　戸沢村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99.36</v>
      </c>
      <c r="Q6" s="34">
        <f t="shared" si="3"/>
        <v>4935</v>
      </c>
      <c r="R6" s="34">
        <f t="shared" si="3"/>
        <v>4704</v>
      </c>
      <c r="S6" s="34">
        <f t="shared" si="3"/>
        <v>261.31</v>
      </c>
      <c r="T6" s="34">
        <f t="shared" si="3"/>
        <v>18</v>
      </c>
      <c r="U6" s="34">
        <f t="shared" si="3"/>
        <v>4626</v>
      </c>
      <c r="V6" s="34">
        <f t="shared" si="3"/>
        <v>169.02</v>
      </c>
      <c r="W6" s="34">
        <f t="shared" si="3"/>
        <v>27.37</v>
      </c>
      <c r="X6" s="35">
        <f>IF(X7="",NA(),X7)</f>
        <v>73</v>
      </c>
      <c r="Y6" s="35">
        <f t="shared" ref="Y6:AG6" si="4">IF(Y7="",NA(),Y7)</f>
        <v>71.87</v>
      </c>
      <c r="Z6" s="35">
        <f t="shared" si="4"/>
        <v>77.540000000000006</v>
      </c>
      <c r="AA6" s="35">
        <f t="shared" si="4"/>
        <v>71.260000000000005</v>
      </c>
      <c r="AB6" s="35">
        <f t="shared" si="4"/>
        <v>69.040000000000006</v>
      </c>
      <c r="AC6" s="35">
        <f t="shared" si="4"/>
        <v>75.709999999999994</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1416.57</v>
      </c>
      <c r="BF6" s="35">
        <f t="shared" ref="BF6:BN6" si="7">IF(BF7="",NA(),BF7)</f>
        <v>1349.96</v>
      </c>
      <c r="BG6" s="35">
        <f t="shared" si="7"/>
        <v>1211.77</v>
      </c>
      <c r="BH6" s="35">
        <f t="shared" si="7"/>
        <v>1150.0899999999999</v>
      </c>
      <c r="BI6" s="35">
        <f t="shared" si="7"/>
        <v>1080.53</v>
      </c>
      <c r="BJ6" s="35">
        <f t="shared" si="7"/>
        <v>1167.7</v>
      </c>
      <c r="BK6" s="35">
        <f t="shared" si="7"/>
        <v>1125.69</v>
      </c>
      <c r="BL6" s="35">
        <f t="shared" si="7"/>
        <v>1134.67</v>
      </c>
      <c r="BM6" s="35">
        <f t="shared" si="7"/>
        <v>1144.79</v>
      </c>
      <c r="BN6" s="35">
        <f t="shared" si="7"/>
        <v>1061.58</v>
      </c>
      <c r="BO6" s="34" t="str">
        <f>IF(BO7="","",IF(BO7="-","【-】","【"&amp;SUBSTITUTE(TEXT(BO7,"#,##0.00"),"-","△")&amp;"】"))</f>
        <v>【1,141.75】</v>
      </c>
      <c r="BP6" s="35">
        <f>IF(BP7="",NA(),BP7)</f>
        <v>52.89</v>
      </c>
      <c r="BQ6" s="35">
        <f t="shared" ref="BQ6:BY6" si="8">IF(BQ7="",NA(),BQ7)</f>
        <v>54.18</v>
      </c>
      <c r="BR6" s="35">
        <f t="shared" si="8"/>
        <v>59.79</v>
      </c>
      <c r="BS6" s="35">
        <f t="shared" si="8"/>
        <v>53.99</v>
      </c>
      <c r="BT6" s="35">
        <f t="shared" si="8"/>
        <v>53.11</v>
      </c>
      <c r="BU6" s="35">
        <f t="shared" si="8"/>
        <v>54.43</v>
      </c>
      <c r="BV6" s="35">
        <f t="shared" si="8"/>
        <v>46.48</v>
      </c>
      <c r="BW6" s="35">
        <f t="shared" si="8"/>
        <v>40.6</v>
      </c>
      <c r="BX6" s="35">
        <f t="shared" si="8"/>
        <v>56.04</v>
      </c>
      <c r="BY6" s="35">
        <f t="shared" si="8"/>
        <v>58.52</v>
      </c>
      <c r="BZ6" s="34" t="str">
        <f>IF(BZ7="","",IF(BZ7="-","【-】","【"&amp;SUBSTITUTE(TEXT(BZ7,"#,##0.00"),"-","△")&amp;"】"))</f>
        <v>【54.93】</v>
      </c>
      <c r="CA6" s="35">
        <f>IF(CA7="",NA(),CA7)</f>
        <v>530.22</v>
      </c>
      <c r="CB6" s="35">
        <f t="shared" ref="CB6:CJ6" si="9">IF(CB7="",NA(),CB7)</f>
        <v>512.55999999999995</v>
      </c>
      <c r="CC6" s="35">
        <f t="shared" si="9"/>
        <v>477.15</v>
      </c>
      <c r="CD6" s="35">
        <f t="shared" si="9"/>
        <v>524.86</v>
      </c>
      <c r="CE6" s="35">
        <f t="shared" si="9"/>
        <v>533.78</v>
      </c>
      <c r="CF6" s="35">
        <f t="shared" si="9"/>
        <v>279.8</v>
      </c>
      <c r="CG6" s="35">
        <f t="shared" si="9"/>
        <v>376.61</v>
      </c>
      <c r="CH6" s="35">
        <f t="shared" si="9"/>
        <v>440.03</v>
      </c>
      <c r="CI6" s="35">
        <f t="shared" si="9"/>
        <v>304.35000000000002</v>
      </c>
      <c r="CJ6" s="35">
        <f t="shared" si="9"/>
        <v>296.3</v>
      </c>
      <c r="CK6" s="34" t="str">
        <f>IF(CK7="","",IF(CK7="-","【-】","【"&amp;SUBSTITUTE(TEXT(CK7,"#,##0.00"),"-","△")&amp;"】"))</f>
        <v>【292.18】</v>
      </c>
      <c r="CL6" s="35">
        <f>IF(CL7="",NA(),CL7)</f>
        <v>59.91</v>
      </c>
      <c r="CM6" s="35">
        <f t="shared" ref="CM6:CU6" si="10">IF(CM7="",NA(),CM7)</f>
        <v>62.81</v>
      </c>
      <c r="CN6" s="35">
        <f t="shared" si="10"/>
        <v>61.04</v>
      </c>
      <c r="CO6" s="35">
        <f t="shared" si="10"/>
        <v>62.81</v>
      </c>
      <c r="CP6" s="35">
        <f t="shared" si="10"/>
        <v>59.17</v>
      </c>
      <c r="CQ6" s="35">
        <f t="shared" si="10"/>
        <v>60.17</v>
      </c>
      <c r="CR6" s="35">
        <f t="shared" si="10"/>
        <v>57.43</v>
      </c>
      <c r="CS6" s="35">
        <f t="shared" si="10"/>
        <v>57.29</v>
      </c>
      <c r="CT6" s="35">
        <f t="shared" si="10"/>
        <v>55.9</v>
      </c>
      <c r="CU6" s="35">
        <f t="shared" si="10"/>
        <v>57.3</v>
      </c>
      <c r="CV6" s="34" t="str">
        <f>IF(CV7="","",IF(CV7="-","【-】","【"&amp;SUBSTITUTE(TEXT(CV7,"#,##0.00"),"-","△")&amp;"】"))</f>
        <v>【56.91】</v>
      </c>
      <c r="CW6" s="35">
        <f>IF(CW7="",NA(),CW7)</f>
        <v>73.13</v>
      </c>
      <c r="CX6" s="35">
        <f t="shared" ref="CX6:DF6" si="11">IF(CX7="",NA(),CX7)</f>
        <v>70.19</v>
      </c>
      <c r="CY6" s="35">
        <f t="shared" si="11"/>
        <v>72.48</v>
      </c>
      <c r="CZ6" s="35">
        <f t="shared" si="11"/>
        <v>69.11</v>
      </c>
      <c r="DA6" s="35">
        <f t="shared" si="11"/>
        <v>71.5</v>
      </c>
      <c r="DB6" s="35">
        <f t="shared" si="11"/>
        <v>76.680000000000007</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1.17</v>
      </c>
      <c r="EE6" s="35">
        <f t="shared" ref="EE6:EM6" si="14">IF(EE7="",NA(),EE7)</f>
        <v>1.55</v>
      </c>
      <c r="EF6" s="34">
        <f t="shared" si="14"/>
        <v>0</v>
      </c>
      <c r="EG6" s="34">
        <f t="shared" si="14"/>
        <v>0</v>
      </c>
      <c r="EH6" s="34">
        <f t="shared" si="14"/>
        <v>0</v>
      </c>
      <c r="EI6" s="35">
        <f t="shared" si="14"/>
        <v>0.89</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63673</v>
      </c>
      <c r="D7" s="37">
        <v>47</v>
      </c>
      <c r="E7" s="37">
        <v>1</v>
      </c>
      <c r="F7" s="37">
        <v>0</v>
      </c>
      <c r="G7" s="37">
        <v>0</v>
      </c>
      <c r="H7" s="37" t="s">
        <v>108</v>
      </c>
      <c r="I7" s="37" t="s">
        <v>109</v>
      </c>
      <c r="J7" s="37" t="s">
        <v>110</v>
      </c>
      <c r="K7" s="37" t="s">
        <v>111</v>
      </c>
      <c r="L7" s="37" t="s">
        <v>112</v>
      </c>
      <c r="M7" s="37" t="s">
        <v>113</v>
      </c>
      <c r="N7" s="38" t="s">
        <v>114</v>
      </c>
      <c r="O7" s="38" t="s">
        <v>115</v>
      </c>
      <c r="P7" s="38">
        <v>99.36</v>
      </c>
      <c r="Q7" s="38">
        <v>4935</v>
      </c>
      <c r="R7" s="38">
        <v>4704</v>
      </c>
      <c r="S7" s="38">
        <v>261.31</v>
      </c>
      <c r="T7" s="38">
        <v>18</v>
      </c>
      <c r="U7" s="38">
        <v>4626</v>
      </c>
      <c r="V7" s="38">
        <v>169.02</v>
      </c>
      <c r="W7" s="38">
        <v>27.37</v>
      </c>
      <c r="X7" s="38">
        <v>73</v>
      </c>
      <c r="Y7" s="38">
        <v>71.87</v>
      </c>
      <c r="Z7" s="38">
        <v>77.540000000000006</v>
      </c>
      <c r="AA7" s="38">
        <v>71.260000000000005</v>
      </c>
      <c r="AB7" s="38">
        <v>69.040000000000006</v>
      </c>
      <c r="AC7" s="38">
        <v>75.709999999999994</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1416.57</v>
      </c>
      <c r="BF7" s="38">
        <v>1349.96</v>
      </c>
      <c r="BG7" s="38">
        <v>1211.77</v>
      </c>
      <c r="BH7" s="38">
        <v>1150.0899999999999</v>
      </c>
      <c r="BI7" s="38">
        <v>1080.53</v>
      </c>
      <c r="BJ7" s="38">
        <v>1167.7</v>
      </c>
      <c r="BK7" s="38">
        <v>1125.69</v>
      </c>
      <c r="BL7" s="38">
        <v>1134.67</v>
      </c>
      <c r="BM7" s="38">
        <v>1144.79</v>
      </c>
      <c r="BN7" s="38">
        <v>1061.58</v>
      </c>
      <c r="BO7" s="38">
        <v>1141.75</v>
      </c>
      <c r="BP7" s="38">
        <v>52.89</v>
      </c>
      <c r="BQ7" s="38">
        <v>54.18</v>
      </c>
      <c r="BR7" s="38">
        <v>59.79</v>
      </c>
      <c r="BS7" s="38">
        <v>53.99</v>
      </c>
      <c r="BT7" s="38">
        <v>53.11</v>
      </c>
      <c r="BU7" s="38">
        <v>54.43</v>
      </c>
      <c r="BV7" s="38">
        <v>46.48</v>
      </c>
      <c r="BW7" s="38">
        <v>40.6</v>
      </c>
      <c r="BX7" s="38">
        <v>56.04</v>
      </c>
      <c r="BY7" s="38">
        <v>58.52</v>
      </c>
      <c r="BZ7" s="38">
        <v>54.93</v>
      </c>
      <c r="CA7" s="38">
        <v>530.22</v>
      </c>
      <c r="CB7" s="38">
        <v>512.55999999999995</v>
      </c>
      <c r="CC7" s="38">
        <v>477.15</v>
      </c>
      <c r="CD7" s="38">
        <v>524.86</v>
      </c>
      <c r="CE7" s="38">
        <v>533.78</v>
      </c>
      <c r="CF7" s="38">
        <v>279.8</v>
      </c>
      <c r="CG7" s="38">
        <v>376.61</v>
      </c>
      <c r="CH7" s="38">
        <v>440.03</v>
      </c>
      <c r="CI7" s="38">
        <v>304.35000000000002</v>
      </c>
      <c r="CJ7" s="38">
        <v>296.3</v>
      </c>
      <c r="CK7" s="38">
        <v>292.18</v>
      </c>
      <c r="CL7" s="38">
        <v>59.91</v>
      </c>
      <c r="CM7" s="38">
        <v>62.81</v>
      </c>
      <c r="CN7" s="38">
        <v>61.04</v>
      </c>
      <c r="CO7" s="38">
        <v>62.81</v>
      </c>
      <c r="CP7" s="38">
        <v>59.17</v>
      </c>
      <c r="CQ7" s="38">
        <v>60.17</v>
      </c>
      <c r="CR7" s="38">
        <v>57.43</v>
      </c>
      <c r="CS7" s="38">
        <v>57.29</v>
      </c>
      <c r="CT7" s="38">
        <v>55.9</v>
      </c>
      <c r="CU7" s="38">
        <v>57.3</v>
      </c>
      <c r="CV7" s="38">
        <v>56.91</v>
      </c>
      <c r="CW7" s="38">
        <v>73.13</v>
      </c>
      <c r="CX7" s="38">
        <v>70.19</v>
      </c>
      <c r="CY7" s="38">
        <v>72.48</v>
      </c>
      <c r="CZ7" s="38">
        <v>69.11</v>
      </c>
      <c r="DA7" s="38">
        <v>71.5</v>
      </c>
      <c r="DB7" s="38">
        <v>76.680000000000007</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1.17</v>
      </c>
      <c r="EE7" s="38">
        <v>1.55</v>
      </c>
      <c r="EF7" s="38">
        <v>0</v>
      </c>
      <c r="EG7" s="38">
        <v>0</v>
      </c>
      <c r="EH7" s="38">
        <v>0</v>
      </c>
      <c r="EI7" s="38">
        <v>0.89</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2019-02-04T05:32:53Z</cp:lastPrinted>
  <dcterms:created xsi:type="dcterms:W3CDTF">2018-12-03T08:41:58Z</dcterms:created>
  <dcterms:modified xsi:type="dcterms:W3CDTF">2019-02-04T05:33:06Z</dcterms:modified>
  <cp:category/>
</cp:coreProperties>
</file>