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財政\財政業務\各種調査\H30年度調査\地方公営企業に係る経営比較分析表の提出について\"/>
    </mc:Choice>
  </mc:AlternateContent>
  <workbookProtection workbookAlgorithmName="SHA-512" workbookHashValue="kTqDcTX1VrPn8PKnQTIKXnmlasEwgpULRdXz/+WRZ6KwuFFVH65BjAXswOr4IsU5z2K9nThbHqY62ZMd81WtgQ==" workbookSaltValue="713w2Cfup6rzS4cWQlvieQ==" workbookSpinCount="100000" lockStructure="1"/>
  <bookViews>
    <workbookView xWindow="0" yWindow="0" windowWidth="20490" windowHeight="7410"/>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<sst xmlns="http://schemas.openxmlformats.org/spreadsheetml/2006/main" count="237" uniqueCount="124">
  <si>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</si>
  <si>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</si>
  <si>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</si>
  <si>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</si>
  <si>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</si>
  <si>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</si>
  <si>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</si>
  <si>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</si>
  <si>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</si>
  <si>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</si>
  <si>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</si>
  <si>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</si>
  <si>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</si>
  <si>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</si>
  <si>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</si>
  <si>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</si>
  <si>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</si>
  <si>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</si>
  <si>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</si>
  <si>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</si>
  <si>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</si>
  <si>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</si>
  <si>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</si>
  <si>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</si>
  <si>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</si>
  <si>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</si>
  <si>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</si>
  <si>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</si>
  <si>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</si>
  <si>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</si>
  <si>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</si>
  <si>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</si>
  <si>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</si>
  <si>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</si>
  <si>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</si>
  <si>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</si>
  <si>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</si>
  <si>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</si>
  <si>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</si>
  <si>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</si>
  <si>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</si>
  <si>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</si>
  <si>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</si>
  <si>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</si>
  <si>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</si>
  <si>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</si>
  <si>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</si>
  <si>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</si>
  <si>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</si>
  <si>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</si>
  <si>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</si>
  <si>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</si>
  <si>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</si>
  <si>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</si>
  <si>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</si>
  <si>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</si>
  <si>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</si>
  <si>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</si>
  <si>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</si>
  <si>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</si>
  <si>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</si>
  <si>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</si>
  <si>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</si>
  <si>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</si>
  <si>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</si>
  <si>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</si>
  <si>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</si>
  <si>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</si>
  <si>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</si>
  <si>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</si>
  <si>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</si>
  <si>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</si>
  <si>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</si>
  <si>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</si>
  <si>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</si>
  <si>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</si>
  <si>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</si>
  <si>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</si>
  <si>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</si>
  <si>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</si>
  <si>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</si>
  <si>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</si>
  <si>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</si>
  <si>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</si>
  <si>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</si>
  <si>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</si>
  <si>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</si>
  <si>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</si>
  <si>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</si>
  <si>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</si>
  <si>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</si>
  <si>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</si>
  <si>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</si>
  <si>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</si>
  <si>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</si>
  <si>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</si>
  <si>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</si>
  <si>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</si>
  <si>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</si>
  <si>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</si>
  <si>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</si>
  <si>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</si>
  <si>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</si>
  <si>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</si>
  <si>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</si>
  <si>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</si>
  <si>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</si>
  <si>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</si>
  <si>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小国町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</si>
  <si>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</si>
  <si>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</si>
  <si>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</si>
  <si>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</si>
  <si>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</si>
  <si>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</si>
  <si>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</si>
  <si>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</si>
  <si>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</si>
  <si>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</si>
  <si>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</si>
  <si>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</si>
  <si>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現在の経営では、現状維持という面では健全・効率的な経営といえるが、将来的な老朽化を考慮すれば、法定耐用年数を超えたものを更新していくため、計画的に更新投資していく必要がある。その経費を賄うため、今後より一層の未収金対策、料金回収率の向上及び料金改定の検討が必要である。</t>
    <rPh sb="1" eb="3">
      <t>ゲンザイ</t>
    </rPh>
    <rPh sb="4" eb="6">
      <t>ケイエイ</t>
    </rPh>
    <rPh sb="9" eb="11">
      <t>ゲンジョウ</t>
    </rPh>
    <rPh sb="11" eb="13">
      <t>イジ</t>
    </rPh>
    <rPh sb="16" eb="17">
      <t>メン</t>
    </rPh>
    <rPh sb="19" eb="21">
      <t>ケンゼン</t>
    </rPh>
    <rPh sb="22" eb="25">
      <t>コウリツテキ</t>
    </rPh>
    <rPh sb="26" eb="28">
      <t>ケイエイ</t>
    </rPh>
    <rPh sb="34" eb="37">
      <t>ショウライテキ</t>
    </rPh>
    <rPh sb="38" eb="41">
      <t>ロウキュウカ</t>
    </rPh>
    <rPh sb="42" eb="44">
      <t>コウリョ</t>
    </rPh>
    <rPh sb="48" eb="50">
      <t>ホウテイ</t>
    </rPh>
    <rPh sb="50" eb="52">
      <t>タイヨウ</t>
    </rPh>
    <rPh sb="52" eb="54">
      <t>ネンスウ</t>
    </rPh>
    <rPh sb="55" eb="56">
      <t>コ</t>
    </rPh>
    <rPh sb="61" eb="63">
      <t>コウシン</t>
    </rPh>
    <rPh sb="70" eb="73">
      <t>ケイカクテキ</t>
    </rPh>
    <rPh sb="74" eb="76">
      <t>コウシン</t>
    </rPh>
    <rPh sb="76" eb="78">
      <t>トウシ</t>
    </rPh>
    <rPh sb="82" eb="84">
      <t>ヒツヨウ</t>
    </rPh>
    <rPh sb="90" eb="92">
      <t>ケイヒ</t>
    </rPh>
    <rPh sb="93" eb="94">
      <t>マカナ</t>
    </rPh>
    <rPh sb="98" eb="100">
      <t>コンゴ</t>
    </rPh>
    <rPh sb="102" eb="104">
      <t>イッソウ</t>
    </rPh>
    <rPh sb="105" eb="106">
      <t>ミ</t>
    </rPh>
    <rPh sb="106" eb="107">
      <t>シュウ</t>
    </rPh>
    <rPh sb="107" eb="108">
      <t>キン</t>
    </rPh>
    <rPh sb="108" eb="110">
      <t>タイサク</t>
    </rPh>
    <rPh sb="111" eb="113">
      <t>リョウキン</t>
    </rPh>
    <rPh sb="113" eb="115">
      <t>カイシュウ</t>
    </rPh>
    <rPh sb="115" eb="116">
      <t>リツ</t>
    </rPh>
    <rPh sb="117" eb="119">
      <t>コウジョウ</t>
    </rPh>
    <rPh sb="119" eb="120">
      <t>オヨ</t>
    </rPh>
    <rPh sb="121" eb="123">
      <t>リョウキン</t>
    </rPh>
    <rPh sb="123" eb="125">
      <t>カイテイ</t>
    </rPh>
    <rPh sb="126" eb="128">
      <t>ケントウ</t>
    </rPh>
    <rPh sb="129" eb="131">
      <t>ヒツヨウ</t>
    </rPh>
    <phoneticPr fontId="16"/>
  </si>
  <si>
    <t>〈収益の分析〉
　収益的収支比率は施設維持管理に係る突発的な修繕料の多寡により変動するものの、平成29年度は若干ではあるが使用料収入増に対し支出減であったため平均を上回っている。また、料金回収率は平均を大幅に上回り、給水原価が平均値を大幅に下回っていることから、整備に係る費用回収は図られている。有収率をみても86.86％と高い収益率がある。
〈企業債残高の分析〉
　平成11年度以降企業債の借入が無かったため,償還分企業債残高対給水収益比率は年々低くなっているが、平成29年度に施設更新のため企業債の借入を行ったため増加が見込まれる。今後は計画的な施設更新が必要である。
〈施設利用率の分析〉
　計画当初の給水人口は1,720人であったが、現在の給水人口は791人と、当初計画から大幅に減少し、近年の施設利用率の著しい減少の要因と考えられる。今後は現在の給水人口に見合った規模縮小や上水道との統合を検討する必要がある。
〈経営の健全性・効率性について〉
　平成29年度の経営状況は、整備に係る費用回収は図られており、収益的収支比率も安定している。しかし、今後は老朽化や耐用年数経過の設備への更新投資に備え給水収益向上のため料金回収率をさらに上げるための経営努力及び料金改定の検討が必要である。</t>
    <rPh sb="1" eb="3">
      <t>シュウエキ</t>
    </rPh>
    <rPh sb="4" eb="6">
      <t>ブンセキ</t>
    </rPh>
    <rPh sb="9" eb="12">
      <t>シュウエキテキ</t>
    </rPh>
    <rPh sb="12" eb="14">
      <t>シュウシ</t>
    </rPh>
    <rPh sb="14" eb="16">
      <t>ヒリツ</t>
    </rPh>
    <rPh sb="17" eb="19">
      <t>シセツ</t>
    </rPh>
    <rPh sb="19" eb="21">
      <t>イジ</t>
    </rPh>
    <rPh sb="21" eb="23">
      <t>カンリ</t>
    </rPh>
    <rPh sb="24" eb="25">
      <t>カカ</t>
    </rPh>
    <rPh sb="26" eb="29">
      <t>トッパツテキ</t>
    </rPh>
    <rPh sb="30" eb="32">
      <t>シュウゼン</t>
    </rPh>
    <rPh sb="32" eb="33">
      <t>リョウ</t>
    </rPh>
    <rPh sb="34" eb="36">
      <t>タカ</t>
    </rPh>
    <rPh sb="39" eb="41">
      <t>ヘンドウ</t>
    </rPh>
    <rPh sb="47" eb="49">
      <t>ヘイセイ</t>
    </rPh>
    <rPh sb="51" eb="53">
      <t>ネンド</t>
    </rPh>
    <rPh sb="54" eb="56">
      <t>ジャッカン</t>
    </rPh>
    <rPh sb="61" eb="63">
      <t>シヨウ</t>
    </rPh>
    <rPh sb="63" eb="64">
      <t>リョウ</t>
    </rPh>
    <rPh sb="64" eb="66">
      <t>シュウニュウ</t>
    </rPh>
    <rPh sb="66" eb="67">
      <t>ゾウ</t>
    </rPh>
    <rPh sb="68" eb="69">
      <t>タイ</t>
    </rPh>
    <rPh sb="70" eb="72">
      <t>シシュツ</t>
    </rPh>
    <rPh sb="72" eb="73">
      <t>ゲン</t>
    </rPh>
    <rPh sb="79" eb="81">
      <t>ヘイキン</t>
    </rPh>
    <rPh sb="82" eb="84">
      <t>ウワマワ</t>
    </rPh>
    <rPh sb="92" eb="94">
      <t>リョウキン</t>
    </rPh>
    <rPh sb="94" eb="96">
      <t>カイシュウ</t>
    </rPh>
    <rPh sb="96" eb="97">
      <t>リツ</t>
    </rPh>
    <rPh sb="98" eb="100">
      <t>ヘイキン</t>
    </rPh>
    <rPh sb="101" eb="103">
      <t>オオハバ</t>
    </rPh>
    <rPh sb="104" eb="106">
      <t>ウワマワ</t>
    </rPh>
    <rPh sb="108" eb="110">
      <t>キュウスイ</t>
    </rPh>
    <rPh sb="110" eb="112">
      <t>ゲンカ</t>
    </rPh>
    <rPh sb="113" eb="116">
      <t>ヘイキンチ</t>
    </rPh>
    <rPh sb="117" eb="119">
      <t>オオハバ</t>
    </rPh>
    <rPh sb="120" eb="122">
      <t>シタマワ</t>
    </rPh>
    <rPh sb="131" eb="133">
      <t>セイビ</t>
    </rPh>
    <rPh sb="134" eb="135">
      <t>カカ</t>
    </rPh>
    <rPh sb="136" eb="138">
      <t>ヒヨウ</t>
    </rPh>
    <rPh sb="138" eb="140">
      <t>カイシュウ</t>
    </rPh>
    <rPh sb="141" eb="142">
      <t>ハカ</t>
    </rPh>
    <rPh sb="148" eb="149">
      <t>ユウ</t>
    </rPh>
    <rPh sb="149" eb="150">
      <t>シュウ</t>
    </rPh>
    <rPh sb="150" eb="151">
      <t>リツ</t>
    </rPh>
    <rPh sb="162" eb="163">
      <t>タカ</t>
    </rPh>
    <rPh sb="164" eb="166">
      <t>シュウエキ</t>
    </rPh>
    <rPh sb="166" eb="167">
      <t>リツ</t>
    </rPh>
    <rPh sb="173" eb="175">
      <t>キギョウ</t>
    </rPh>
    <rPh sb="175" eb="176">
      <t>サイ</t>
    </rPh>
    <rPh sb="176" eb="178">
      <t>ザンダカ</t>
    </rPh>
    <rPh sb="179" eb="181">
      <t>ブンセキ</t>
    </rPh>
    <rPh sb="184" eb="186">
      <t>ヘイセイ</t>
    </rPh>
    <rPh sb="188" eb="190">
      <t>ネンド</t>
    </rPh>
    <rPh sb="190" eb="192">
      <t>イコウ</t>
    </rPh>
    <rPh sb="192" eb="194">
      <t>キギョウ</t>
    </rPh>
    <rPh sb="194" eb="195">
      <t>サイ</t>
    </rPh>
    <rPh sb="196" eb="198">
      <t>カリイレ</t>
    </rPh>
    <rPh sb="199" eb="200">
      <t>ナ</t>
    </rPh>
    <rPh sb="206" eb="208">
      <t>ショウカン</t>
    </rPh>
    <rPh sb="208" eb="209">
      <t>ブン</t>
    </rPh>
    <rPh sb="209" eb="211">
      <t>キギョウ</t>
    </rPh>
    <rPh sb="211" eb="212">
      <t>サイ</t>
    </rPh>
    <rPh sb="212" eb="214">
      <t>ザンダカ</t>
    </rPh>
    <rPh sb="214" eb="215">
      <t>タイ</t>
    </rPh>
    <rPh sb="215" eb="217">
      <t>キュウスイ</t>
    </rPh>
    <rPh sb="217" eb="219">
      <t>シュウエキ</t>
    </rPh>
    <rPh sb="219" eb="221">
      <t>ヒリツ</t>
    </rPh>
    <rPh sb="222" eb="224">
      <t>ネンネン</t>
    </rPh>
    <rPh sb="224" eb="225">
      <t>ヒク</t>
    </rPh>
    <rPh sb="233" eb="235">
      <t>ヘイセイ</t>
    </rPh>
    <rPh sb="237" eb="239">
      <t>ネンド</t>
    </rPh>
    <rPh sb="240" eb="242">
      <t>シセツ</t>
    </rPh>
    <rPh sb="242" eb="244">
      <t>コウシン</t>
    </rPh>
    <rPh sb="247" eb="249">
      <t>キギョウ</t>
    </rPh>
    <rPh sb="249" eb="250">
      <t>サイ</t>
    </rPh>
    <rPh sb="251" eb="253">
      <t>カリイレ</t>
    </rPh>
    <rPh sb="254" eb="255">
      <t>オコナ</t>
    </rPh>
    <rPh sb="259" eb="261">
      <t>ゾウカ</t>
    </rPh>
    <rPh sb="262" eb="264">
      <t>ミコ</t>
    </rPh>
    <rPh sb="268" eb="270">
      <t>コンゴ</t>
    </rPh>
    <rPh sb="271" eb="274">
      <t>ケイカクテキ</t>
    </rPh>
    <rPh sb="275" eb="277">
      <t>シセツ</t>
    </rPh>
    <rPh sb="277" eb="279">
      <t>コウシン</t>
    </rPh>
    <rPh sb="280" eb="282">
      <t>ヒツヨウ</t>
    </rPh>
    <rPh sb="288" eb="290">
      <t>シセツ</t>
    </rPh>
    <rPh sb="290" eb="293">
      <t>リヨウリツ</t>
    </rPh>
    <rPh sb="294" eb="296">
      <t>ブンセキ</t>
    </rPh>
    <rPh sb="299" eb="301">
      <t>ケイカク</t>
    </rPh>
    <rPh sb="301" eb="303">
      <t>トウショ</t>
    </rPh>
    <rPh sb="304" eb="306">
      <t>キュウスイ</t>
    </rPh>
    <rPh sb="306" eb="308">
      <t>ジンコウ</t>
    </rPh>
    <rPh sb="314" eb="315">
      <t>ニン</t>
    </rPh>
    <rPh sb="321" eb="323">
      <t>ゲンザイ</t>
    </rPh>
    <rPh sb="324" eb="326">
      <t>キュウスイ</t>
    </rPh>
    <rPh sb="326" eb="328">
      <t>ジンコウ</t>
    </rPh>
    <rPh sb="332" eb="333">
      <t>ニン</t>
    </rPh>
    <rPh sb="335" eb="337">
      <t>トウショ</t>
    </rPh>
    <rPh sb="337" eb="339">
      <t>ケイカク</t>
    </rPh>
    <rPh sb="341" eb="343">
      <t>オオハバ</t>
    </rPh>
    <rPh sb="344" eb="346">
      <t>ゲンショウ</t>
    </rPh>
    <rPh sb="348" eb="350">
      <t>キンネン</t>
    </rPh>
    <rPh sb="351" eb="353">
      <t>シセツ</t>
    </rPh>
    <rPh sb="353" eb="356">
      <t>リヨウリツ</t>
    </rPh>
    <rPh sb="357" eb="358">
      <t>イチジル</t>
    </rPh>
    <rPh sb="360" eb="362">
      <t>ゲンショウ</t>
    </rPh>
    <rPh sb="363" eb="365">
      <t>ヨウイン</t>
    </rPh>
    <rPh sb="366" eb="367">
      <t>カンガ</t>
    </rPh>
    <rPh sb="372" eb="374">
      <t>コンゴ</t>
    </rPh>
    <rPh sb="375" eb="377">
      <t>ゲンザイ</t>
    </rPh>
    <rPh sb="378" eb="380">
      <t>キュウスイ</t>
    </rPh>
    <rPh sb="380" eb="382">
      <t>ジンコウ</t>
    </rPh>
    <rPh sb="383" eb="385">
      <t>ミア</t>
    </rPh>
    <rPh sb="387" eb="389">
      <t>キボ</t>
    </rPh>
    <rPh sb="389" eb="391">
      <t>シュクショウ</t>
    </rPh>
    <rPh sb="392" eb="395">
      <t>ジョウスイドウ</t>
    </rPh>
    <rPh sb="397" eb="399">
      <t>トウゴウ</t>
    </rPh>
    <rPh sb="400" eb="402">
      <t>ケントウ</t>
    </rPh>
    <rPh sb="404" eb="406">
      <t>ヒツヨウ</t>
    </rPh>
    <rPh sb="412" eb="414">
      <t>ケイエイ</t>
    </rPh>
    <rPh sb="415" eb="418">
      <t>ケンゼンセイ</t>
    </rPh>
    <rPh sb="419" eb="422">
      <t>コウリツセイ</t>
    </rPh>
    <rPh sb="429" eb="431">
      <t>ヘイセイ</t>
    </rPh>
    <rPh sb="433" eb="435">
      <t>ネンド</t>
    </rPh>
    <rPh sb="436" eb="438">
      <t>ケイエイ</t>
    </rPh>
    <rPh sb="438" eb="440">
      <t>ジョウキョウ</t>
    </rPh>
    <rPh sb="442" eb="444">
      <t>セイビ</t>
    </rPh>
    <rPh sb="445" eb="446">
      <t>カカ</t>
    </rPh>
    <rPh sb="447" eb="449">
      <t>ヒヨウ</t>
    </rPh>
    <rPh sb="449" eb="451">
      <t>カイシュウ</t>
    </rPh>
    <rPh sb="452" eb="453">
      <t>ハカ</t>
    </rPh>
    <rPh sb="459" eb="462">
      <t>シュウエキテキ</t>
    </rPh>
    <rPh sb="462" eb="464">
      <t>シュウシ</t>
    </rPh>
    <rPh sb="464" eb="466">
      <t>ヒリツ</t>
    </rPh>
    <rPh sb="467" eb="469">
      <t>アンテイ</t>
    </rPh>
    <rPh sb="478" eb="480">
      <t>コンゴ</t>
    </rPh>
    <rPh sb="481" eb="484">
      <t>ロウキュウカ</t>
    </rPh>
    <rPh sb="485" eb="487">
      <t>タイヨウ</t>
    </rPh>
    <rPh sb="487" eb="489">
      <t>ネンスウ</t>
    </rPh>
    <rPh sb="489" eb="491">
      <t>ケイカ</t>
    </rPh>
    <rPh sb="492" eb="494">
      <t>セツビ</t>
    </rPh>
    <rPh sb="496" eb="498">
      <t>コウシン</t>
    </rPh>
    <rPh sb="498" eb="500">
      <t>トウシ</t>
    </rPh>
    <rPh sb="501" eb="502">
      <t>ソナ</t>
    </rPh>
    <rPh sb="503" eb="505">
      <t>キュウスイ</t>
    </rPh>
    <rPh sb="505" eb="507">
      <t>シュウエキ</t>
    </rPh>
    <rPh sb="507" eb="509">
      <t>コウジョウ</t>
    </rPh>
    <rPh sb="512" eb="514">
      <t>リョウキン</t>
    </rPh>
    <rPh sb="514" eb="516">
      <t>カイシュウ</t>
    </rPh>
    <rPh sb="516" eb="517">
      <t>リツ</t>
    </rPh>
    <rPh sb="521" eb="522">
      <t>ア</t>
    </rPh>
    <rPh sb="527" eb="529">
      <t>ケイエイ</t>
    </rPh>
    <rPh sb="529" eb="531">
      <t>ドリョク</t>
    </rPh>
    <rPh sb="531" eb="532">
      <t>オヨ</t>
    </rPh>
    <rPh sb="533" eb="535">
      <t>リョウキン</t>
    </rPh>
    <rPh sb="535" eb="537">
      <t>カイテイ</t>
    </rPh>
    <rPh sb="538" eb="540">
      <t>ケントウ</t>
    </rPh>
    <rPh sb="541" eb="543">
      <t>ヒツヨウ</t>
    </rPh>
    <phoneticPr fontId="16"/>
  </si>
  <si>
    <t>　平成25年度以降4年ぶりの更新となっている。また、平均値と比較して更新ペースが遅く、また管路更新率も1％に満たない。
　7つある簡易水道のうち4つで法定耐用年数を過ぎている状況を踏まえると、計画的な設備更新が必要である。</t>
    <rPh sb="1" eb="3">
      <t>ヘイセイ</t>
    </rPh>
    <rPh sb="5" eb="7">
      <t>ネンド</t>
    </rPh>
    <rPh sb="7" eb="9">
      <t>イコウ</t>
    </rPh>
    <rPh sb="10" eb="11">
      <t>ネン</t>
    </rPh>
    <rPh sb="14" eb="16">
      <t>コウシン</t>
    </rPh>
    <rPh sb="26" eb="29">
      <t>ヘイキンチ</t>
    </rPh>
    <rPh sb="30" eb="32">
      <t>ヒカク</t>
    </rPh>
    <rPh sb="34" eb="36">
      <t>コウシン</t>
    </rPh>
    <rPh sb="40" eb="41">
      <t>オソ</t>
    </rPh>
    <rPh sb="45" eb="47">
      <t>カンロ</t>
    </rPh>
    <rPh sb="47" eb="49">
      <t>コウシン</t>
    </rPh>
    <rPh sb="49" eb="50">
      <t>リツ</t>
    </rPh>
    <rPh sb="54" eb="55">
      <t>ミ</t>
    </rPh>
    <rPh sb="65" eb="67">
      <t>カンイ</t>
    </rPh>
    <rPh sb="67" eb="69">
      <t>スイドウ</t>
    </rPh>
    <rPh sb="75" eb="77">
      <t>ホウテイ</t>
    </rPh>
    <rPh sb="77" eb="79">
      <t>タイヨウ</t>
    </rPh>
    <rPh sb="79" eb="81">
      <t>ネンスウ</t>
    </rPh>
    <rPh sb="82" eb="83">
      <t>ス</t>
    </rPh>
    <rPh sb="87" eb="89">
      <t>ジョウキョウ</t>
    </rPh>
    <rPh sb="90" eb="91">
      <t>フ</t>
    </rPh>
    <rPh sb="96" eb="99">
      <t>ケイカクテキ</t>
    </rPh>
    <rPh sb="105" eb="107">
      <t>ヒツヨウ</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</si>
</sst>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formatCode="#,##0.00;&quot;△&quot;#,##0.00;&quot;-&quot;">
                  <c:v>0.55000000000000004</c:v>
                </c:pt>
                <c:pt idx="1">
                  <c:v>0</c:v>
                </c:pt>
                <c:pt idx="2">
                  <c:v>0</c:v>
                </c:pt>
                <c:pt idx="3">
                  <c:v>0</c:v>
                </c:pt>
                <c:pt idx="4" formatCode="#,##0.00;&quot;△&quot;#,##0.00;&quot;-&quot;">
                  <c:v>0.59</c:v>
                </c:pt>
              </c:numCache>
            </c:numRef>
          </c:val>
          <c:extLst xmlns:c16r2="http://schemas.microsoft.com/office/drawing/2015/06/chart">
            <c:ext xmlns:c16="http://schemas.microsoft.com/office/drawing/2014/chart" uri="{C3380CC4-5D6E-409C-BE32-E72D297353CC}">
              <c16:uniqueId val="{00000000-52BA-4F0C-BBCD-87249C14CE93}"/>
            </c:ext>
          </c:extLst>
        </c:ser>
        <c:dLbls>
          <c:showLegendKey val="0"/>
          <c:showVal val="0"/>
          <c:showCatName val="0"/>
          <c:showSerName val="0"/>
          <c:showPercent val="0"/>
          <c:showBubbleSize val="0"/>
        </c:dLbls>
        <c:gapWidth val="150"/>
        <c:axId val="499836576"/>
        <c:axId val="499835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0.91</c:v>
                </c:pt>
                <c:pt idx="2">
                  <c:v>1.26</c:v>
                </c:pt>
                <c:pt idx="3">
                  <c:v>0.78</c:v>
                </c:pt>
                <c:pt idx="4">
                  <c:v>0.56999999999999995</c:v>
                </c:pt>
              </c:numCache>
            </c:numRef>
          </c:val>
          <c:smooth val="0"/>
          <c:extLst xmlns:c16r2="http://schemas.microsoft.com/office/drawing/2015/06/chart">
            <c:ext xmlns:c16="http://schemas.microsoft.com/office/drawing/2014/chart" uri="{C3380CC4-5D6E-409C-BE32-E72D297353CC}">
              <c16:uniqueId val="{00000001-52BA-4F0C-BBCD-87249C14CE93}"/>
            </c:ext>
          </c:extLst>
        </c:ser>
        <c:dLbls>
          <c:showLegendKey val="0"/>
          <c:showVal val="0"/>
          <c:showCatName val="0"/>
          <c:showSerName val="0"/>
          <c:showPercent val="0"/>
          <c:showBubbleSize val="0"/>
        </c:dLbls>
        <c:marker val="1"/>
        <c:smooth val="0"/>
        <c:axId val="499836576"/>
        <c:axId val="499835008"/>
      </c:lineChart>
      <c:dateAx>
        <c:axId val="499836576"/>
        <c:scaling>
          <c:orientation val="minMax"/>
        </c:scaling>
        <c:delete val="1"/>
        <c:axPos val="b"/>
        <c:numFmt formatCode="ge" sourceLinked="1"/>
        <c:majorTickMark val="none"/>
        <c:minorTickMark val="none"/>
        <c:tickLblPos val="none"/>
        <c:crossAx val="499835008"/>
        <c:crosses val="autoZero"/>
        <c:auto val="1"/>
        <c:lblOffset val="100"/>
        <c:baseTimeUnit val="years"/>
      </c:dateAx>
      <c:valAx>
        <c:axId val="49983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983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53.31</c:v>
                </c:pt>
                <c:pt idx="1">
                  <c:v>53.04</c:v>
                </c:pt>
                <c:pt idx="2">
                  <c:v>49.21</c:v>
                </c:pt>
                <c:pt idx="3">
                  <c:v>46.88</c:v>
                </c:pt>
                <c:pt idx="4">
                  <c:v>50.82</c:v>
                </c:pt>
              </c:numCache>
            </c:numRef>
          </c:val>
          <c:extLst xmlns:c16r2="http://schemas.microsoft.com/office/drawing/2015/06/chart">
            <c:ext xmlns:c16="http://schemas.microsoft.com/office/drawing/2014/chart" uri="{C3380CC4-5D6E-409C-BE32-E72D297353CC}">
              <c16:uniqueId val="{00000000-2FD5-4927-8A2B-66609DDE8EC4}"/>
            </c:ext>
          </c:extLst>
        </c:ser>
        <c:dLbls>
          <c:showLegendKey val="0"/>
          <c:showVal val="0"/>
          <c:showCatName val="0"/>
          <c:showSerName val="0"/>
          <c:showPercent val="0"/>
          <c:showBubbleSize val="0"/>
        </c:dLbls>
        <c:gapWidth val="150"/>
        <c:axId val="214254120"/>
        <c:axId val="21425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50.49</c:v>
                </c:pt>
                <c:pt idx="1">
                  <c:v>48.36</c:v>
                </c:pt>
                <c:pt idx="2">
                  <c:v>48.7</c:v>
                </c:pt>
                <c:pt idx="3">
                  <c:v>46.9</c:v>
                </c:pt>
                <c:pt idx="4">
                  <c:v>47.95</c:v>
                </c:pt>
              </c:numCache>
            </c:numRef>
          </c:val>
          <c:smooth val="0"/>
          <c:extLst xmlns:c16r2="http://schemas.microsoft.com/office/drawing/2015/06/chart">
            <c:ext xmlns:c16="http://schemas.microsoft.com/office/drawing/2014/chart" uri="{C3380CC4-5D6E-409C-BE32-E72D297353CC}">
              <c16:uniqueId val="{00000001-2FD5-4927-8A2B-66609DDE8EC4}"/>
            </c:ext>
          </c:extLst>
        </c:ser>
        <c:dLbls>
          <c:showLegendKey val="0"/>
          <c:showVal val="0"/>
          <c:showCatName val="0"/>
          <c:showSerName val="0"/>
          <c:showPercent val="0"/>
          <c:showBubbleSize val="0"/>
        </c:dLbls>
        <c:marker val="1"/>
        <c:smooth val="0"/>
        <c:axId val="214254120"/>
        <c:axId val="214254512"/>
      </c:lineChart>
      <c:dateAx>
        <c:axId val="214254120"/>
        <c:scaling>
          <c:orientation val="minMax"/>
        </c:scaling>
        <c:delete val="1"/>
        <c:axPos val="b"/>
        <c:numFmt formatCode="ge" sourceLinked="1"/>
        <c:majorTickMark val="none"/>
        <c:minorTickMark val="none"/>
        <c:tickLblPos val="none"/>
        <c:crossAx val="214254512"/>
        <c:crosses val="autoZero"/>
        <c:auto val="1"/>
        <c:lblOffset val="100"/>
        <c:baseTimeUnit val="years"/>
      </c:dateAx>
      <c:valAx>
        <c:axId val="21425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254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87.62</c:v>
                </c:pt>
                <c:pt idx="1">
                  <c:v>86.58</c:v>
                </c:pt>
                <c:pt idx="2">
                  <c:v>88.88</c:v>
                </c:pt>
                <c:pt idx="3">
                  <c:v>87.67</c:v>
                </c:pt>
                <c:pt idx="4">
                  <c:v>86.86</c:v>
                </c:pt>
              </c:numCache>
            </c:numRef>
          </c:val>
          <c:extLst xmlns:c16r2="http://schemas.microsoft.com/office/drawing/2015/06/chart">
            <c:ext xmlns:c16="http://schemas.microsoft.com/office/drawing/2014/chart" uri="{C3380CC4-5D6E-409C-BE32-E72D297353CC}">
              <c16:uniqueId val="{00000000-840F-472E-AA08-CABDBE4278B7}"/>
            </c:ext>
          </c:extLst>
        </c:ser>
        <c:dLbls>
          <c:showLegendKey val="0"/>
          <c:showVal val="0"/>
          <c:showCatName val="0"/>
          <c:showSerName val="0"/>
          <c:showPercent val="0"/>
          <c:showBubbleSize val="0"/>
        </c:dLbls>
        <c:gapWidth val="150"/>
        <c:axId val="214255688"/>
        <c:axId val="214256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74.209999999999994</c:v>
                </c:pt>
                <c:pt idx="1">
                  <c:v>75.239999999999995</c:v>
                </c:pt>
                <c:pt idx="2">
                  <c:v>74.959999999999994</c:v>
                </c:pt>
                <c:pt idx="3">
                  <c:v>74.63</c:v>
                </c:pt>
                <c:pt idx="4">
                  <c:v>74.900000000000006</c:v>
                </c:pt>
              </c:numCache>
            </c:numRef>
          </c:val>
          <c:smooth val="0"/>
          <c:extLst xmlns:c16r2="http://schemas.microsoft.com/office/drawing/2015/06/chart">
            <c:ext xmlns:c16="http://schemas.microsoft.com/office/drawing/2014/chart" uri="{C3380CC4-5D6E-409C-BE32-E72D297353CC}">
              <c16:uniqueId val="{00000001-840F-472E-AA08-CABDBE4278B7}"/>
            </c:ext>
          </c:extLst>
        </c:ser>
        <c:dLbls>
          <c:showLegendKey val="0"/>
          <c:showVal val="0"/>
          <c:showCatName val="0"/>
          <c:showSerName val="0"/>
          <c:showPercent val="0"/>
          <c:showBubbleSize val="0"/>
        </c:dLbls>
        <c:marker val="1"/>
        <c:smooth val="0"/>
        <c:axId val="214255688"/>
        <c:axId val="214256080"/>
      </c:lineChart>
      <c:dateAx>
        <c:axId val="214255688"/>
        <c:scaling>
          <c:orientation val="minMax"/>
        </c:scaling>
        <c:delete val="1"/>
        <c:axPos val="b"/>
        <c:numFmt formatCode="ge" sourceLinked="1"/>
        <c:majorTickMark val="none"/>
        <c:minorTickMark val="none"/>
        <c:tickLblPos val="none"/>
        <c:crossAx val="214256080"/>
        <c:crosses val="autoZero"/>
        <c:auto val="1"/>
        <c:lblOffset val="100"/>
        <c:baseTimeUnit val="years"/>
      </c:dateAx>
      <c:valAx>
        <c:axId val="21425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255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85.69</c:v>
                </c:pt>
                <c:pt idx="1">
                  <c:v>75.97</c:v>
                </c:pt>
                <c:pt idx="2">
                  <c:v>74.36</c:v>
                </c:pt>
                <c:pt idx="3">
                  <c:v>82.93</c:v>
                </c:pt>
                <c:pt idx="4">
                  <c:v>87.07</c:v>
                </c:pt>
              </c:numCache>
            </c:numRef>
          </c:val>
          <c:extLst xmlns:c16r2="http://schemas.microsoft.com/office/drawing/2015/06/chart">
            <c:ext xmlns:c16="http://schemas.microsoft.com/office/drawing/2014/chart" uri="{C3380CC4-5D6E-409C-BE32-E72D297353CC}">
              <c16:uniqueId val="{00000000-9D48-47F7-AB97-A69B97ECA1EF}"/>
            </c:ext>
          </c:extLst>
        </c:ser>
        <c:dLbls>
          <c:showLegendKey val="0"/>
          <c:showVal val="0"/>
          <c:showCatName val="0"/>
          <c:showSerName val="0"/>
          <c:showPercent val="0"/>
          <c:showBubbleSize val="0"/>
        </c:dLbls>
        <c:gapWidth val="150"/>
        <c:axId val="503281648"/>
        <c:axId val="503278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71.66</c:v>
                </c:pt>
                <c:pt idx="1">
                  <c:v>73.06</c:v>
                </c:pt>
                <c:pt idx="2">
                  <c:v>72.03</c:v>
                </c:pt>
                <c:pt idx="3">
                  <c:v>72.11</c:v>
                </c:pt>
                <c:pt idx="4">
                  <c:v>74.05</c:v>
                </c:pt>
              </c:numCache>
            </c:numRef>
          </c:val>
          <c:smooth val="0"/>
          <c:extLst xmlns:c16r2="http://schemas.microsoft.com/office/drawing/2015/06/chart">
            <c:ext xmlns:c16="http://schemas.microsoft.com/office/drawing/2014/chart" uri="{C3380CC4-5D6E-409C-BE32-E72D297353CC}">
              <c16:uniqueId val="{00000001-9D48-47F7-AB97-A69B97ECA1EF}"/>
            </c:ext>
          </c:extLst>
        </c:ser>
        <c:dLbls>
          <c:showLegendKey val="0"/>
          <c:showVal val="0"/>
          <c:showCatName val="0"/>
          <c:showSerName val="0"/>
          <c:showPercent val="0"/>
          <c:showBubbleSize val="0"/>
        </c:dLbls>
        <c:marker val="1"/>
        <c:smooth val="0"/>
        <c:axId val="503281648"/>
        <c:axId val="503278120"/>
      </c:lineChart>
      <c:dateAx>
        <c:axId val="503281648"/>
        <c:scaling>
          <c:orientation val="minMax"/>
        </c:scaling>
        <c:delete val="1"/>
        <c:axPos val="b"/>
        <c:numFmt formatCode="ge" sourceLinked="1"/>
        <c:majorTickMark val="none"/>
        <c:minorTickMark val="none"/>
        <c:tickLblPos val="none"/>
        <c:crossAx val="503278120"/>
        <c:crosses val="autoZero"/>
        <c:auto val="1"/>
        <c:lblOffset val="100"/>
        <c:baseTimeUnit val="years"/>
      </c:dateAx>
      <c:valAx>
        <c:axId val="503278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328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B56-4077-8480-4E0235991D82}"/>
            </c:ext>
          </c:extLst>
        </c:ser>
        <c:dLbls>
          <c:showLegendKey val="0"/>
          <c:showVal val="0"/>
          <c:showCatName val="0"/>
          <c:showSerName val="0"/>
          <c:showPercent val="0"/>
          <c:showBubbleSize val="0"/>
        </c:dLbls>
        <c:gapWidth val="150"/>
        <c:axId val="503279688"/>
        <c:axId val="503279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B56-4077-8480-4E0235991D82}"/>
            </c:ext>
          </c:extLst>
        </c:ser>
        <c:dLbls>
          <c:showLegendKey val="0"/>
          <c:showVal val="0"/>
          <c:showCatName val="0"/>
          <c:showSerName val="0"/>
          <c:showPercent val="0"/>
          <c:showBubbleSize val="0"/>
        </c:dLbls>
        <c:marker val="1"/>
        <c:smooth val="0"/>
        <c:axId val="503279688"/>
        <c:axId val="503279296"/>
      </c:lineChart>
      <c:dateAx>
        <c:axId val="503279688"/>
        <c:scaling>
          <c:orientation val="minMax"/>
        </c:scaling>
        <c:delete val="1"/>
        <c:axPos val="b"/>
        <c:numFmt formatCode="ge" sourceLinked="1"/>
        <c:majorTickMark val="none"/>
        <c:minorTickMark val="none"/>
        <c:tickLblPos val="none"/>
        <c:crossAx val="503279296"/>
        <c:crosses val="autoZero"/>
        <c:auto val="1"/>
        <c:lblOffset val="100"/>
        <c:baseTimeUnit val="years"/>
      </c:dateAx>
      <c:valAx>
        <c:axId val="50327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3279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A03-4D08-AF93-8D5CFB7A1617}"/>
            </c:ext>
          </c:extLst>
        </c:ser>
        <c:dLbls>
          <c:showLegendKey val="0"/>
          <c:showVal val="0"/>
          <c:showCatName val="0"/>
          <c:showSerName val="0"/>
          <c:showPercent val="0"/>
          <c:showBubbleSize val="0"/>
        </c:dLbls>
        <c:gapWidth val="150"/>
        <c:axId val="502609040"/>
        <c:axId val="502608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A03-4D08-AF93-8D5CFB7A1617}"/>
            </c:ext>
          </c:extLst>
        </c:ser>
        <c:dLbls>
          <c:showLegendKey val="0"/>
          <c:showVal val="0"/>
          <c:showCatName val="0"/>
          <c:showSerName val="0"/>
          <c:showPercent val="0"/>
          <c:showBubbleSize val="0"/>
        </c:dLbls>
        <c:marker val="1"/>
        <c:smooth val="0"/>
        <c:axId val="502609040"/>
        <c:axId val="502608648"/>
      </c:lineChart>
      <c:dateAx>
        <c:axId val="502609040"/>
        <c:scaling>
          <c:orientation val="minMax"/>
        </c:scaling>
        <c:delete val="1"/>
        <c:axPos val="b"/>
        <c:numFmt formatCode="ge" sourceLinked="1"/>
        <c:majorTickMark val="none"/>
        <c:minorTickMark val="none"/>
        <c:tickLblPos val="none"/>
        <c:crossAx val="502608648"/>
        <c:crosses val="autoZero"/>
        <c:auto val="1"/>
        <c:lblOffset val="100"/>
        <c:baseTimeUnit val="years"/>
      </c:dateAx>
      <c:valAx>
        <c:axId val="502608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260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436-46D7-AFD6-00900C7AF708}"/>
            </c:ext>
          </c:extLst>
        </c:ser>
        <c:dLbls>
          <c:showLegendKey val="0"/>
          <c:showVal val="0"/>
          <c:showCatName val="0"/>
          <c:showSerName val="0"/>
          <c:showPercent val="0"/>
          <c:showBubbleSize val="0"/>
        </c:dLbls>
        <c:gapWidth val="150"/>
        <c:axId val="502607472"/>
        <c:axId val="502609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436-46D7-AFD6-00900C7AF708}"/>
            </c:ext>
          </c:extLst>
        </c:ser>
        <c:dLbls>
          <c:showLegendKey val="0"/>
          <c:showVal val="0"/>
          <c:showCatName val="0"/>
          <c:showSerName val="0"/>
          <c:showPercent val="0"/>
          <c:showBubbleSize val="0"/>
        </c:dLbls>
        <c:marker val="1"/>
        <c:smooth val="0"/>
        <c:axId val="502607472"/>
        <c:axId val="502609432"/>
      </c:lineChart>
      <c:dateAx>
        <c:axId val="502607472"/>
        <c:scaling>
          <c:orientation val="minMax"/>
        </c:scaling>
        <c:delete val="1"/>
        <c:axPos val="b"/>
        <c:numFmt formatCode="ge" sourceLinked="1"/>
        <c:majorTickMark val="none"/>
        <c:minorTickMark val="none"/>
        <c:tickLblPos val="none"/>
        <c:crossAx val="502609432"/>
        <c:crosses val="autoZero"/>
        <c:auto val="1"/>
        <c:lblOffset val="100"/>
        <c:baseTimeUnit val="years"/>
      </c:dateAx>
      <c:valAx>
        <c:axId val="502609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260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30D-438D-A199-EEF53663300C}"/>
            </c:ext>
          </c:extLst>
        </c:ser>
        <c:dLbls>
          <c:showLegendKey val="0"/>
          <c:showVal val="0"/>
          <c:showCatName val="0"/>
          <c:showSerName val="0"/>
          <c:showPercent val="0"/>
          <c:showBubbleSize val="0"/>
        </c:dLbls>
        <c:gapWidth val="150"/>
        <c:axId val="109534248"/>
        <c:axId val="109535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30D-438D-A199-EEF53663300C}"/>
            </c:ext>
          </c:extLst>
        </c:ser>
        <c:dLbls>
          <c:showLegendKey val="0"/>
          <c:showVal val="0"/>
          <c:showCatName val="0"/>
          <c:showSerName val="0"/>
          <c:showPercent val="0"/>
          <c:showBubbleSize val="0"/>
        </c:dLbls>
        <c:marker val="1"/>
        <c:smooth val="0"/>
        <c:axId val="109534248"/>
        <c:axId val="109535816"/>
      </c:lineChart>
      <c:dateAx>
        <c:axId val="109534248"/>
        <c:scaling>
          <c:orientation val="minMax"/>
        </c:scaling>
        <c:delete val="1"/>
        <c:axPos val="b"/>
        <c:numFmt formatCode="ge" sourceLinked="1"/>
        <c:majorTickMark val="none"/>
        <c:minorTickMark val="none"/>
        <c:tickLblPos val="none"/>
        <c:crossAx val="109535816"/>
        <c:crosses val="autoZero"/>
        <c:auto val="1"/>
        <c:lblOffset val="100"/>
        <c:baseTimeUnit val="years"/>
      </c:dateAx>
      <c:valAx>
        <c:axId val="109535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534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1142.6600000000001</c:v>
                </c:pt>
                <c:pt idx="1">
                  <c:v>1073.3</c:v>
                </c:pt>
                <c:pt idx="2">
                  <c:v>1003.49</c:v>
                </c:pt>
                <c:pt idx="3">
                  <c:v>990.25</c:v>
                </c:pt>
                <c:pt idx="4">
                  <c:v>900.07</c:v>
                </c:pt>
              </c:numCache>
            </c:numRef>
          </c:val>
          <c:extLst xmlns:c16r2="http://schemas.microsoft.com/office/drawing/2015/06/chart">
            <c:ext xmlns:c16="http://schemas.microsoft.com/office/drawing/2014/chart" uri="{C3380CC4-5D6E-409C-BE32-E72D297353CC}">
              <c16:uniqueId val="{00000000-5CE3-40CA-AE5B-83204E606B31}"/>
            </c:ext>
          </c:extLst>
        </c:ser>
        <c:dLbls>
          <c:showLegendKey val="0"/>
          <c:showVal val="0"/>
          <c:showCatName val="0"/>
          <c:showSerName val="0"/>
          <c:showPercent val="0"/>
          <c:showBubbleSize val="0"/>
        </c:dLbls>
        <c:gapWidth val="150"/>
        <c:axId val="396656472"/>
        <c:axId val="396658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1462.56</c:v>
                </c:pt>
                <c:pt idx="1">
                  <c:v>1486.62</c:v>
                </c:pt>
                <c:pt idx="2">
                  <c:v>1510.14</c:v>
                </c:pt>
                <c:pt idx="3">
                  <c:v>1595.62</c:v>
                </c:pt>
                <c:pt idx="4">
                  <c:v>1302.33</c:v>
                </c:pt>
              </c:numCache>
            </c:numRef>
          </c:val>
          <c:smooth val="0"/>
          <c:extLst xmlns:c16r2="http://schemas.microsoft.com/office/drawing/2015/06/chart">
            <c:ext xmlns:c16="http://schemas.microsoft.com/office/drawing/2014/chart" uri="{C3380CC4-5D6E-409C-BE32-E72D297353CC}">
              <c16:uniqueId val="{00000001-5CE3-40CA-AE5B-83204E606B31}"/>
            </c:ext>
          </c:extLst>
        </c:ser>
        <c:dLbls>
          <c:showLegendKey val="0"/>
          <c:showVal val="0"/>
          <c:showCatName val="0"/>
          <c:showSerName val="0"/>
          <c:showPercent val="0"/>
          <c:showBubbleSize val="0"/>
        </c:dLbls>
        <c:marker val="1"/>
        <c:smooth val="0"/>
        <c:axId val="396656472"/>
        <c:axId val="396658040"/>
      </c:lineChart>
      <c:dateAx>
        <c:axId val="396656472"/>
        <c:scaling>
          <c:orientation val="minMax"/>
        </c:scaling>
        <c:delete val="1"/>
        <c:axPos val="b"/>
        <c:numFmt formatCode="ge" sourceLinked="1"/>
        <c:majorTickMark val="none"/>
        <c:minorTickMark val="none"/>
        <c:tickLblPos val="none"/>
        <c:crossAx val="396658040"/>
        <c:crosses val="autoZero"/>
        <c:auto val="1"/>
        <c:lblOffset val="100"/>
        <c:baseTimeUnit val="years"/>
      </c:dateAx>
      <c:valAx>
        <c:axId val="396658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656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69.27</c:v>
                </c:pt>
                <c:pt idx="1">
                  <c:v>62.94</c:v>
                </c:pt>
                <c:pt idx="2">
                  <c:v>62.29</c:v>
                </c:pt>
                <c:pt idx="3">
                  <c:v>69.56</c:v>
                </c:pt>
                <c:pt idx="4">
                  <c:v>74.430000000000007</c:v>
                </c:pt>
              </c:numCache>
            </c:numRef>
          </c:val>
          <c:extLst xmlns:c16r2="http://schemas.microsoft.com/office/drawing/2015/06/chart">
            <c:ext xmlns:c16="http://schemas.microsoft.com/office/drawing/2014/chart" uri="{C3380CC4-5D6E-409C-BE32-E72D297353CC}">
              <c16:uniqueId val="{00000000-02D2-4D08-A564-E1D0360EDA41}"/>
            </c:ext>
          </c:extLst>
        </c:ser>
        <c:dLbls>
          <c:showLegendKey val="0"/>
          <c:showVal val="0"/>
          <c:showCatName val="0"/>
          <c:showSerName val="0"/>
          <c:showPercent val="0"/>
          <c:showBubbleSize val="0"/>
        </c:dLbls>
        <c:gapWidth val="150"/>
        <c:axId val="396003320"/>
        <c:axId val="396000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32.39</c:v>
                </c:pt>
                <c:pt idx="1">
                  <c:v>24.39</c:v>
                </c:pt>
                <c:pt idx="2">
                  <c:v>22.67</c:v>
                </c:pt>
                <c:pt idx="3">
                  <c:v>37.92</c:v>
                </c:pt>
                <c:pt idx="4">
                  <c:v>40.89</c:v>
                </c:pt>
              </c:numCache>
            </c:numRef>
          </c:val>
          <c:smooth val="0"/>
          <c:extLst xmlns:c16r2="http://schemas.microsoft.com/office/drawing/2015/06/chart">
            <c:ext xmlns:c16="http://schemas.microsoft.com/office/drawing/2014/chart" uri="{C3380CC4-5D6E-409C-BE32-E72D297353CC}">
              <c16:uniqueId val="{00000001-02D2-4D08-A564-E1D0360EDA41}"/>
            </c:ext>
          </c:extLst>
        </c:ser>
        <c:dLbls>
          <c:showLegendKey val="0"/>
          <c:showVal val="0"/>
          <c:showCatName val="0"/>
          <c:showSerName val="0"/>
          <c:showPercent val="0"/>
          <c:showBubbleSize val="0"/>
        </c:dLbls>
        <c:marker val="1"/>
        <c:smooth val="0"/>
        <c:axId val="396003320"/>
        <c:axId val="396000184"/>
      </c:lineChart>
      <c:dateAx>
        <c:axId val="396003320"/>
        <c:scaling>
          <c:orientation val="minMax"/>
        </c:scaling>
        <c:delete val="1"/>
        <c:axPos val="b"/>
        <c:numFmt formatCode="ge" sourceLinked="1"/>
        <c:majorTickMark val="none"/>
        <c:minorTickMark val="none"/>
        <c:tickLblPos val="none"/>
        <c:crossAx val="396000184"/>
        <c:crosses val="autoZero"/>
        <c:auto val="1"/>
        <c:lblOffset val="100"/>
        <c:baseTimeUnit val="years"/>
      </c:dateAx>
      <c:valAx>
        <c:axId val="396000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003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198.49</c:v>
                </c:pt>
                <c:pt idx="1">
                  <c:v>223.5</c:v>
                </c:pt>
                <c:pt idx="2">
                  <c:v>237.72</c:v>
                </c:pt>
                <c:pt idx="3">
                  <c:v>215.27</c:v>
                </c:pt>
                <c:pt idx="4">
                  <c:v>198.86</c:v>
                </c:pt>
              </c:numCache>
            </c:numRef>
          </c:val>
          <c:extLst xmlns:c16r2="http://schemas.microsoft.com/office/drawing/2015/06/chart">
            <c:ext xmlns:c16="http://schemas.microsoft.com/office/drawing/2014/chart" uri="{C3380CC4-5D6E-409C-BE32-E72D297353CC}">
              <c16:uniqueId val="{00000000-BAAF-484F-9F19-8F13BD67BD2E}"/>
            </c:ext>
          </c:extLst>
        </c:ser>
        <c:dLbls>
          <c:showLegendKey val="0"/>
          <c:showVal val="0"/>
          <c:showCatName val="0"/>
          <c:showSerName val="0"/>
          <c:showPercent val="0"/>
          <c:showBubbleSize val="0"/>
        </c:dLbls>
        <c:gapWidth val="150"/>
        <c:axId val="502611000"/>
        <c:axId val="214252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530.83000000000004</c:v>
                </c:pt>
                <c:pt idx="1">
                  <c:v>734.18</c:v>
                </c:pt>
                <c:pt idx="2">
                  <c:v>789.62</c:v>
                </c:pt>
                <c:pt idx="3">
                  <c:v>423.18</c:v>
                </c:pt>
                <c:pt idx="4">
                  <c:v>383.2</c:v>
                </c:pt>
              </c:numCache>
            </c:numRef>
          </c:val>
          <c:smooth val="0"/>
          <c:extLst xmlns:c16r2="http://schemas.microsoft.com/office/drawing/2015/06/chart">
            <c:ext xmlns:c16="http://schemas.microsoft.com/office/drawing/2014/chart" uri="{C3380CC4-5D6E-409C-BE32-E72D297353CC}">
              <c16:uniqueId val="{00000001-BAAF-484F-9F19-8F13BD67BD2E}"/>
            </c:ext>
          </c:extLst>
        </c:ser>
        <c:dLbls>
          <c:showLegendKey val="0"/>
          <c:showVal val="0"/>
          <c:showCatName val="0"/>
          <c:showSerName val="0"/>
          <c:showPercent val="0"/>
          <c:showBubbleSize val="0"/>
        </c:dLbls>
        <c:marker val="1"/>
        <c:smooth val="0"/>
        <c:axId val="502611000"/>
        <c:axId val="214252944"/>
      </c:lineChart>
      <c:dateAx>
        <c:axId val="502611000"/>
        <c:scaling>
          <c:orientation val="minMax"/>
        </c:scaling>
        <c:delete val="1"/>
        <c:axPos val="b"/>
        <c:numFmt formatCode="ge" sourceLinked="1"/>
        <c:majorTickMark val="none"/>
        <c:minorTickMark val="none"/>
        <c:tickLblPos val="none"/>
        <c:crossAx val="214252944"/>
        <c:crosses val="autoZero"/>
        <c:auto val="1"/>
        <c:lblOffset val="100"/>
        <c:baseTimeUnit val="years"/>
      </c:dateAx>
      <c:valAx>
        <c:axId val="21425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2611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0" zoomScaleNormal="90" workbookViewId="0">
      <selection activeCell="BL64" sqref="BL64:BZ6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3" t="str">
        <f>データ!H6</f>
        <v>山形県　小国町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D4</v>
      </c>
      <c r="X8" s="48"/>
      <c r="Y8" s="48"/>
      <c r="Z8" s="48"/>
      <c r="AA8" s="48"/>
      <c r="AB8" s="48"/>
      <c r="AC8" s="48"/>
      <c r="AD8" s="48" t="str">
        <f>データ!$M$6</f>
        <v>非設置</v>
      </c>
      <c r="AE8" s="48"/>
      <c r="AF8" s="48"/>
      <c r="AG8" s="48"/>
      <c r="AH8" s="48"/>
      <c r="AI8" s="48"/>
      <c r="AJ8" s="48"/>
      <c r="AK8" s="2"/>
      <c r="AL8" s="49">
        <f>データ!$R$6</f>
        <v>7779</v>
      </c>
      <c r="AM8" s="49"/>
      <c r="AN8" s="49"/>
      <c r="AO8" s="49"/>
      <c r="AP8" s="49"/>
      <c r="AQ8" s="49"/>
      <c r="AR8" s="49"/>
      <c r="AS8" s="49"/>
      <c r="AT8" s="45">
        <f>データ!$S$6</f>
        <v>737.56</v>
      </c>
      <c r="AU8" s="45"/>
      <c r="AV8" s="45"/>
      <c r="AW8" s="45"/>
      <c r="AX8" s="45"/>
      <c r="AY8" s="45"/>
      <c r="AZ8" s="45"/>
      <c r="BA8" s="45"/>
      <c r="BB8" s="45">
        <f>データ!$T$6</f>
        <v>10.55</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10.3</v>
      </c>
      <c r="Q10" s="45"/>
      <c r="R10" s="45"/>
      <c r="S10" s="45"/>
      <c r="T10" s="45"/>
      <c r="U10" s="45"/>
      <c r="V10" s="45"/>
      <c r="W10" s="49">
        <f>データ!$Q$6</f>
        <v>3326</v>
      </c>
      <c r="X10" s="49"/>
      <c r="Y10" s="49"/>
      <c r="Z10" s="49"/>
      <c r="AA10" s="49"/>
      <c r="AB10" s="49"/>
      <c r="AC10" s="49"/>
      <c r="AD10" s="2"/>
      <c r="AE10" s="2"/>
      <c r="AF10" s="2"/>
      <c r="AG10" s="2"/>
      <c r="AH10" s="2"/>
      <c r="AI10" s="2"/>
      <c r="AJ10" s="2"/>
      <c r="AK10" s="2"/>
      <c r="AL10" s="49">
        <f>データ!$U$6</f>
        <v>791</v>
      </c>
      <c r="AM10" s="49"/>
      <c r="AN10" s="49"/>
      <c r="AO10" s="49"/>
      <c r="AP10" s="49"/>
      <c r="AQ10" s="49"/>
      <c r="AR10" s="49"/>
      <c r="AS10" s="49"/>
      <c r="AT10" s="45">
        <f>データ!$V$6</f>
        <v>1.8</v>
      </c>
      <c r="AU10" s="45"/>
      <c r="AV10" s="45"/>
      <c r="AW10" s="45"/>
      <c r="AX10" s="45"/>
      <c r="AY10" s="45"/>
      <c r="AZ10" s="45"/>
      <c r="BA10" s="45"/>
      <c r="BB10" s="45">
        <f>データ!$W$6</f>
        <v>439.44</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122</v>
      </c>
      <c r="BM16" s="69"/>
      <c r="BN16" s="69"/>
      <c r="BO16" s="69"/>
      <c r="BP16" s="69"/>
      <c r="BQ16" s="69"/>
      <c r="BR16" s="69"/>
      <c r="BS16" s="69"/>
      <c r="BT16" s="69"/>
      <c r="BU16" s="69"/>
      <c r="BV16" s="69"/>
      <c r="BW16" s="69"/>
      <c r="BX16" s="69"/>
      <c r="BY16" s="69"/>
      <c r="BZ16" s="7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c r="A34" s="2"/>
      <c r="B34" s="16"/>
      <c r="C34" s="74" t="s">
        <v>26</v>
      </c>
      <c r="D34" s="74"/>
      <c r="E34" s="74"/>
      <c r="F34" s="74"/>
      <c r="G34" s="74"/>
      <c r="H34" s="74"/>
      <c r="I34" s="74"/>
      <c r="J34" s="74"/>
      <c r="K34" s="74"/>
      <c r="L34" s="74"/>
      <c r="M34" s="74"/>
      <c r="N34" s="74"/>
      <c r="O34" s="74"/>
      <c r="P34" s="74"/>
      <c r="Q34" s="19"/>
      <c r="R34" s="74" t="s">
        <v>27</v>
      </c>
      <c r="S34" s="74"/>
      <c r="T34" s="74"/>
      <c r="U34" s="74"/>
      <c r="V34" s="74"/>
      <c r="W34" s="74"/>
      <c r="X34" s="74"/>
      <c r="Y34" s="74"/>
      <c r="Z34" s="74"/>
      <c r="AA34" s="74"/>
      <c r="AB34" s="74"/>
      <c r="AC34" s="74"/>
      <c r="AD34" s="74"/>
      <c r="AE34" s="74"/>
      <c r="AF34" s="19"/>
      <c r="AG34" s="74" t="s">
        <v>28</v>
      </c>
      <c r="AH34" s="74"/>
      <c r="AI34" s="74"/>
      <c r="AJ34" s="74"/>
      <c r="AK34" s="74"/>
      <c r="AL34" s="74"/>
      <c r="AM34" s="74"/>
      <c r="AN34" s="74"/>
      <c r="AO34" s="74"/>
      <c r="AP34" s="74"/>
      <c r="AQ34" s="74"/>
      <c r="AR34" s="74"/>
      <c r="AS34" s="74"/>
      <c r="AT34" s="74"/>
      <c r="AU34" s="19"/>
      <c r="AV34" s="74" t="s">
        <v>29</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c r="A56" s="2"/>
      <c r="B56" s="16"/>
      <c r="C56" s="74" t="s">
        <v>31</v>
      </c>
      <c r="D56" s="74"/>
      <c r="E56" s="74"/>
      <c r="F56" s="74"/>
      <c r="G56" s="74"/>
      <c r="H56" s="74"/>
      <c r="I56" s="74"/>
      <c r="J56" s="74"/>
      <c r="K56" s="74"/>
      <c r="L56" s="74"/>
      <c r="M56" s="74"/>
      <c r="N56" s="74"/>
      <c r="O56" s="74"/>
      <c r="P56" s="74"/>
      <c r="Q56" s="19"/>
      <c r="R56" s="74" t="s">
        <v>32</v>
      </c>
      <c r="S56" s="74"/>
      <c r="T56" s="74"/>
      <c r="U56" s="74"/>
      <c r="V56" s="74"/>
      <c r="W56" s="74"/>
      <c r="X56" s="74"/>
      <c r="Y56" s="74"/>
      <c r="Z56" s="74"/>
      <c r="AA56" s="74"/>
      <c r="AB56" s="74"/>
      <c r="AC56" s="74"/>
      <c r="AD56" s="74"/>
      <c r="AE56" s="74"/>
      <c r="AF56" s="19"/>
      <c r="AG56" s="74" t="s">
        <v>33</v>
      </c>
      <c r="AH56" s="74"/>
      <c r="AI56" s="74"/>
      <c r="AJ56" s="74"/>
      <c r="AK56" s="74"/>
      <c r="AL56" s="74"/>
      <c r="AM56" s="74"/>
      <c r="AN56" s="74"/>
      <c r="AO56" s="74"/>
      <c r="AP56" s="74"/>
      <c r="AQ56" s="74"/>
      <c r="AR56" s="74"/>
      <c r="AS56" s="74"/>
      <c r="AT56" s="74"/>
      <c r="AU56" s="19"/>
      <c r="AV56" s="74" t="s">
        <v>34</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36</v>
      </c>
      <c r="BM64" s="63"/>
      <c r="BN64" s="63"/>
      <c r="BO64" s="63"/>
      <c r="BP64" s="63"/>
      <c r="BQ64" s="63"/>
      <c r="BR64" s="63"/>
      <c r="BS64" s="63"/>
      <c r="BT64" s="63"/>
      <c r="BU64" s="63"/>
      <c r="BV64" s="63"/>
      <c r="BW64" s="63"/>
      <c r="BX64" s="63"/>
      <c r="BY64" s="63"/>
      <c r="BZ64" s="6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121</v>
      </c>
      <c r="BM66" s="69"/>
      <c r="BN66" s="69"/>
      <c r="BO66" s="69"/>
      <c r="BP66" s="69"/>
      <c r="BQ66" s="69"/>
      <c r="BR66" s="69"/>
      <c r="BS66" s="69"/>
      <c r="BT66" s="69"/>
      <c r="BU66" s="69"/>
      <c r="BV66" s="69"/>
      <c r="BW66" s="69"/>
      <c r="BX66" s="69"/>
      <c r="BY66" s="69"/>
      <c r="BZ66" s="7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c r="A79" s="2"/>
      <c r="B79" s="16"/>
      <c r="C79" s="74" t="s">
        <v>37</v>
      </c>
      <c r="D79" s="74"/>
      <c r="E79" s="74"/>
      <c r="F79" s="74"/>
      <c r="G79" s="74"/>
      <c r="H79" s="74"/>
      <c r="I79" s="74"/>
      <c r="J79" s="74"/>
      <c r="K79" s="74"/>
      <c r="L79" s="74"/>
      <c r="M79" s="74"/>
      <c r="N79" s="74"/>
      <c r="O79" s="74"/>
      <c r="P79" s="74"/>
      <c r="Q79" s="74"/>
      <c r="R79" s="74"/>
      <c r="S79" s="74"/>
      <c r="T79" s="74"/>
      <c r="U79" s="19"/>
      <c r="V79" s="19"/>
      <c r="W79" s="74" t="s">
        <v>38</v>
      </c>
      <c r="X79" s="74"/>
      <c r="Y79" s="74"/>
      <c r="Z79" s="74"/>
      <c r="AA79" s="74"/>
      <c r="AB79" s="74"/>
      <c r="AC79" s="74"/>
      <c r="AD79" s="74"/>
      <c r="AE79" s="74"/>
      <c r="AF79" s="74"/>
      <c r="AG79" s="74"/>
      <c r="AH79" s="74"/>
      <c r="AI79" s="74"/>
      <c r="AJ79" s="74"/>
      <c r="AK79" s="74"/>
      <c r="AL79" s="74"/>
      <c r="AM79" s="74"/>
      <c r="AN79" s="74"/>
      <c r="AO79" s="19"/>
      <c r="AP79" s="19"/>
      <c r="AQ79" s="74" t="s">
        <v>39</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c r="C83" s="25" t="s">
        <v>40</v>
      </c>
    </row>
    <row r="84" spans="1:78" hidden="1">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54</v>
      </c>
      <c r="O85" s="26" t="str">
        <f>データ!EN6</f>
        <v>【0.72】</v>
      </c>
    </row>
  </sheetData>
  <sheetProtection algorithmName="SHA-512" hashValue="if5LDDRlEo2nQ6u/cPLradVqooM4vhzJZenuKIS3LitOjAcaA5Em9zikaPtywog8g5+JR2eXE7glUhag5aydeQ==" saltValue="0aEtuCVcBLMsEG7XNZaHn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4" width="11.875" customWidth="1"/>
  </cols>
  <sheetData>
    <row r="1" spans="1:144">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c r="A3" s="28" t="s">
        <v>57</v>
      </c>
      <c r="B3" s="29" t="s">
        <v>58</v>
      </c>
      <c r="C3" s="29" t="s">
        <v>59</v>
      </c>
      <c r="D3" s="29" t="s">
        <v>60</v>
      </c>
      <c r="E3" s="29" t="s">
        <v>61</v>
      </c>
      <c r="F3" s="29" t="s">
        <v>62</v>
      </c>
      <c r="G3" s="29" t="s">
        <v>63</v>
      </c>
      <c r="H3" s="76" t="s">
        <v>64</v>
      </c>
      <c r="I3" s="77"/>
      <c r="J3" s="77"/>
      <c r="K3" s="77"/>
      <c r="L3" s="77"/>
      <c r="M3" s="77"/>
      <c r="N3" s="77"/>
      <c r="O3" s="77"/>
      <c r="P3" s="77"/>
      <c r="Q3" s="77"/>
      <c r="R3" s="77"/>
      <c r="S3" s="77"/>
      <c r="T3" s="77"/>
      <c r="U3" s="77"/>
      <c r="V3" s="77"/>
      <c r="W3" s="78"/>
      <c r="X3" s="82" t="s">
        <v>65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66</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c r="A4" s="28" t="s">
        <v>67</v>
      </c>
      <c r="B4" s="30"/>
      <c r="C4" s="30"/>
      <c r="D4" s="30"/>
      <c r="E4" s="30"/>
      <c r="F4" s="30"/>
      <c r="G4" s="30"/>
      <c r="H4" s="79"/>
      <c r="I4" s="80"/>
      <c r="J4" s="80"/>
      <c r="K4" s="80"/>
      <c r="L4" s="80"/>
      <c r="M4" s="80"/>
      <c r="N4" s="80"/>
      <c r="O4" s="80"/>
      <c r="P4" s="80"/>
      <c r="Q4" s="80"/>
      <c r="R4" s="80"/>
      <c r="S4" s="80"/>
      <c r="T4" s="80"/>
      <c r="U4" s="80"/>
      <c r="V4" s="80"/>
      <c r="W4" s="81"/>
      <c r="X4" s="75" t="s">
        <v>68</v>
      </c>
      <c r="Y4" s="75"/>
      <c r="Z4" s="75"/>
      <c r="AA4" s="75"/>
      <c r="AB4" s="75"/>
      <c r="AC4" s="75"/>
      <c r="AD4" s="75"/>
      <c r="AE4" s="75"/>
      <c r="AF4" s="75"/>
      <c r="AG4" s="75"/>
      <c r="AH4" s="75"/>
      <c r="AI4" s="75" t="s">
        <v>69</v>
      </c>
      <c r="AJ4" s="75"/>
      <c r="AK4" s="75"/>
      <c r="AL4" s="75"/>
      <c r="AM4" s="75"/>
      <c r="AN4" s="75"/>
      <c r="AO4" s="75"/>
      <c r="AP4" s="75"/>
      <c r="AQ4" s="75"/>
      <c r="AR4" s="75"/>
      <c r="AS4" s="75"/>
      <c r="AT4" s="75" t="s">
        <v>70</v>
      </c>
      <c r="AU4" s="75"/>
      <c r="AV4" s="75"/>
      <c r="AW4" s="75"/>
      <c r="AX4" s="75"/>
      <c r="AY4" s="75"/>
      <c r="AZ4" s="75"/>
      <c r="BA4" s="75"/>
      <c r="BB4" s="75"/>
      <c r="BC4" s="75"/>
      <c r="BD4" s="75"/>
      <c r="BE4" s="75" t="s">
        <v>71</v>
      </c>
      <c r="BF4" s="75"/>
      <c r="BG4" s="75"/>
      <c r="BH4" s="75"/>
      <c r="BI4" s="75"/>
      <c r="BJ4" s="75"/>
      <c r="BK4" s="75"/>
      <c r="BL4" s="75"/>
      <c r="BM4" s="75"/>
      <c r="BN4" s="75"/>
      <c r="BO4" s="75"/>
      <c r="BP4" s="75" t="s">
        <v>72</v>
      </c>
      <c r="BQ4" s="75"/>
      <c r="BR4" s="75"/>
      <c r="BS4" s="75"/>
      <c r="BT4" s="75"/>
      <c r="BU4" s="75"/>
      <c r="BV4" s="75"/>
      <c r="BW4" s="75"/>
      <c r="BX4" s="75"/>
      <c r="BY4" s="75"/>
      <c r="BZ4" s="75"/>
      <c r="CA4" s="75" t="s">
        <v>73</v>
      </c>
      <c r="CB4" s="75"/>
      <c r="CC4" s="75"/>
      <c r="CD4" s="75"/>
      <c r="CE4" s="75"/>
      <c r="CF4" s="75"/>
      <c r="CG4" s="75"/>
      <c r="CH4" s="75"/>
      <c r="CI4" s="75"/>
      <c r="CJ4" s="75"/>
      <c r="CK4" s="75"/>
      <c r="CL4" s="75" t="s">
        <v>74</v>
      </c>
      <c r="CM4" s="75"/>
      <c r="CN4" s="75"/>
      <c r="CO4" s="75"/>
      <c r="CP4" s="75"/>
      <c r="CQ4" s="75"/>
      <c r="CR4" s="75"/>
      <c r="CS4" s="75"/>
      <c r="CT4" s="75"/>
      <c r="CU4" s="75"/>
      <c r="CV4" s="75"/>
      <c r="CW4" s="75" t="s">
        <v>75</v>
      </c>
      <c r="CX4" s="75"/>
      <c r="CY4" s="75"/>
      <c r="CZ4" s="75"/>
      <c r="DA4" s="75"/>
      <c r="DB4" s="75"/>
      <c r="DC4" s="75"/>
      <c r="DD4" s="75"/>
      <c r="DE4" s="75"/>
      <c r="DF4" s="75"/>
      <c r="DG4" s="75"/>
      <c r="DH4" s="75" t="s">
        <v>76</v>
      </c>
      <c r="DI4" s="75"/>
      <c r="DJ4" s="75"/>
      <c r="DK4" s="75"/>
      <c r="DL4" s="75"/>
      <c r="DM4" s="75"/>
      <c r="DN4" s="75"/>
      <c r="DO4" s="75"/>
      <c r="DP4" s="75"/>
      <c r="DQ4" s="75"/>
      <c r="DR4" s="75"/>
      <c r="DS4" s="75" t="s">
        <v>77</v>
      </c>
      <c r="DT4" s="75"/>
      <c r="DU4" s="75"/>
      <c r="DV4" s="75"/>
      <c r="DW4" s="75"/>
      <c r="DX4" s="75"/>
      <c r="DY4" s="75"/>
      <c r="DZ4" s="75"/>
      <c r="EA4" s="75"/>
      <c r="EB4" s="75"/>
      <c r="EC4" s="75"/>
      <c r="ED4" s="75" t="s">
        <v>78</v>
      </c>
      <c r="EE4" s="75"/>
      <c r="EF4" s="75"/>
      <c r="EG4" s="75"/>
      <c r="EH4" s="75"/>
      <c r="EI4" s="75"/>
      <c r="EJ4" s="75"/>
      <c r="EK4" s="75"/>
      <c r="EL4" s="75"/>
      <c r="EM4" s="75"/>
      <c r="EN4" s="75"/>
    </row>
    <row r="5" spans="1:144">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c r="A6" s="28" t="s">
        <v>107</v>
      </c>
      <c r="B6" s="33">
        <f>B7</f>
        <v>2017</v>
      </c>
      <c r="C6" s="33">
        <f t="shared" ref="C6:W6" si="3">C7</f>
        <v>64017</v>
      </c>
      <c r="D6" s="33">
        <f t="shared" si="3"/>
        <v>47</v>
      </c>
      <c r="E6" s="33">
        <f t="shared" si="3"/>
        <v>1</v>
      </c>
      <c r="F6" s="33">
        <f t="shared" si="3"/>
        <v>0</v>
      </c>
      <c r="G6" s="33">
        <f t="shared" si="3"/>
        <v>0</v>
      </c>
      <c r="H6" s="33" t="str">
        <f t="shared" si="3"/>
        <v>山形県　小国町</v>
      </c>
      <c r="I6" s="33" t="str">
        <f t="shared" si="3"/>
        <v>法非適用</v>
      </c>
      <c r="J6" s="33" t="str">
        <f t="shared" si="3"/>
        <v>水道事業</v>
      </c>
      <c r="K6" s="33" t="str">
        <f t="shared" si="3"/>
        <v>簡易水道事業</v>
      </c>
      <c r="L6" s="33" t="str">
        <f t="shared" si="3"/>
        <v>D4</v>
      </c>
      <c r="M6" s="33" t="str">
        <f t="shared" si="3"/>
        <v>非設置</v>
      </c>
      <c r="N6" s="34" t="str">
        <f t="shared" si="3"/>
        <v>-</v>
      </c>
      <c r="O6" s="34" t="str">
        <f t="shared" si="3"/>
        <v>該当数値なし</v>
      </c>
      <c r="P6" s="34">
        <f t="shared" si="3"/>
        <v>10.3</v>
      </c>
      <c r="Q6" s="34">
        <f t="shared" si="3"/>
        <v>3326</v>
      </c>
      <c r="R6" s="34">
        <f t="shared" si="3"/>
        <v>7779</v>
      </c>
      <c r="S6" s="34">
        <f t="shared" si="3"/>
        <v>737.56</v>
      </c>
      <c r="T6" s="34">
        <f t="shared" si="3"/>
        <v>10.55</v>
      </c>
      <c r="U6" s="34">
        <f t="shared" si="3"/>
        <v>791</v>
      </c>
      <c r="V6" s="34">
        <f t="shared" si="3"/>
        <v>1.8</v>
      </c>
      <c r="W6" s="34">
        <f t="shared" si="3"/>
        <v>439.44</v>
      </c>
      <c r="X6" s="35">
        <f>IF(X7="",NA(),X7)</f>
        <v>85.69</v>
      </c>
      <c r="Y6" s="35">
        <f t="shared" ref="Y6:AG6" si="4">IF(Y7="",NA(),Y7)</f>
        <v>75.97</v>
      </c>
      <c r="Z6" s="35">
        <f t="shared" si="4"/>
        <v>74.36</v>
      </c>
      <c r="AA6" s="35">
        <f t="shared" si="4"/>
        <v>82.93</v>
      </c>
      <c r="AB6" s="35">
        <f t="shared" si="4"/>
        <v>87.07</v>
      </c>
      <c r="AC6" s="35">
        <f t="shared" si="4"/>
        <v>71.66</v>
      </c>
      <c r="AD6" s="35">
        <f t="shared" si="4"/>
        <v>73.06</v>
      </c>
      <c r="AE6" s="35">
        <f t="shared" si="4"/>
        <v>72.03</v>
      </c>
      <c r="AF6" s="35">
        <f t="shared" si="4"/>
        <v>72.11</v>
      </c>
      <c r="AG6" s="35">
        <f t="shared" si="4"/>
        <v>74.05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1142.6600000000001</v>
      </c>
      <c r="BF6" s="35">
        <f t="shared" ref="BF6:BN6" si="7">IF(BF7="",NA(),BF7)</f>
        <v>1073.3</v>
      </c>
      <c r="BG6" s="35">
        <f t="shared" si="7"/>
        <v>1003.49</v>
      </c>
      <c r="BH6" s="35">
        <f t="shared" si="7"/>
        <v>990.25</v>
      </c>
      <c r="BI6" s="35">
        <f t="shared" si="7"/>
        <v>900.07</v>
      </c>
      <c r="BJ6" s="35">
        <f t="shared" si="7"/>
        <v>1462.56</v>
      </c>
      <c r="BK6" s="35">
        <f t="shared" si="7"/>
        <v>1486.62</v>
      </c>
      <c r="BL6" s="35">
        <f t="shared" si="7"/>
        <v>1510.14</v>
      </c>
      <c r="BM6" s="35">
        <f t="shared" si="7"/>
        <v>1595.62</v>
      </c>
      <c r="BN6" s="35">
        <f t="shared" si="7"/>
        <v>1302.33</v>
      </c>
      <c r="BO6" s="34" t="str">
        <f>IF(BO7="","",IF(BO7="-","【-】","【"&amp;SUBSTITUTE(TEXT(BO7,"#,##0.00"),"-","△")&amp;"】"))</f>
        <v>【1,141.75】</v>
      </c>
      <c r="BP6" s="35">
        <f>IF(BP7="",NA(),BP7)</f>
        <v>69.27</v>
      </c>
      <c r="BQ6" s="35">
        <f t="shared" ref="BQ6:BY6" si="8">IF(BQ7="",NA(),BQ7)</f>
        <v>62.94</v>
      </c>
      <c r="BR6" s="35">
        <f t="shared" si="8"/>
        <v>62.29</v>
      </c>
      <c r="BS6" s="35">
        <f t="shared" si="8"/>
        <v>69.56</v>
      </c>
      <c r="BT6" s="35">
        <f t="shared" si="8"/>
        <v>74.430000000000007</v>
      </c>
      <c r="BU6" s="35">
        <f t="shared" si="8"/>
        <v>32.39</v>
      </c>
      <c r="BV6" s="35">
        <f t="shared" si="8"/>
        <v>24.39</v>
      </c>
      <c r="BW6" s="35">
        <f t="shared" si="8"/>
        <v>22.67</v>
      </c>
      <c r="BX6" s="35">
        <f t="shared" si="8"/>
        <v>37.92</v>
      </c>
      <c r="BY6" s="35">
        <f t="shared" si="8"/>
        <v>40.89</v>
      </c>
      <c r="BZ6" s="34" t="str">
        <f>IF(BZ7="","",IF(BZ7="-","【-】","【"&amp;SUBSTITUTE(TEXT(BZ7,"#,##0.00"),"-","△")&amp;"】"))</f>
        <v>【54.93】</v>
      </c>
      <c r="CA6" s="35">
        <f>IF(CA7="",NA(),CA7)</f>
        <v>198.49</v>
      </c>
      <c r="CB6" s="35">
        <f t="shared" ref="CB6:CJ6" si="9">IF(CB7="",NA(),CB7)</f>
        <v>223.5</v>
      </c>
      <c r="CC6" s="35">
        <f t="shared" si="9"/>
        <v>237.72</v>
      </c>
      <c r="CD6" s="35">
        <f t="shared" si="9"/>
        <v>215.27</v>
      </c>
      <c r="CE6" s="35">
        <f t="shared" si="9"/>
        <v>198.86</v>
      </c>
      <c r="CF6" s="35">
        <f t="shared" si="9"/>
        <v>530.83000000000004</v>
      </c>
      <c r="CG6" s="35">
        <f t="shared" si="9"/>
        <v>734.18</v>
      </c>
      <c r="CH6" s="35">
        <f t="shared" si="9"/>
        <v>789.62</v>
      </c>
      <c r="CI6" s="35">
        <f t="shared" si="9"/>
        <v>423.18</v>
      </c>
      <c r="CJ6" s="35">
        <f t="shared" si="9"/>
        <v>383.2</v>
      </c>
      <c r="CK6" s="34" t="str">
        <f>IF(CK7="","",IF(CK7="-","【-】","【"&amp;SUBSTITUTE(TEXT(CK7,"#,##0.00"),"-","△")&amp;"】"))</f>
        <v>【292.18】</v>
      </c>
      <c r="CL6" s="35">
        <f>IF(CL7="",NA(),CL7)</f>
        <v>53.31</v>
      </c>
      <c r="CM6" s="35">
        <f t="shared" ref="CM6:CU6" si="10">IF(CM7="",NA(),CM7)</f>
        <v>53.04</v>
      </c>
      <c r="CN6" s="35">
        <f t="shared" si="10"/>
        <v>49.21</v>
      </c>
      <c r="CO6" s="35">
        <f t="shared" si="10"/>
        <v>46.88</v>
      </c>
      <c r="CP6" s="35">
        <f t="shared" si="10"/>
        <v>50.82</v>
      </c>
      <c r="CQ6" s="35">
        <f t="shared" si="10"/>
        <v>50.49</v>
      </c>
      <c r="CR6" s="35">
        <f t="shared" si="10"/>
        <v>48.36</v>
      </c>
      <c r="CS6" s="35">
        <f t="shared" si="10"/>
        <v>48.7</v>
      </c>
      <c r="CT6" s="35">
        <f t="shared" si="10"/>
        <v>46.9</v>
      </c>
      <c r="CU6" s="35">
        <f t="shared" si="10"/>
        <v>47.95</v>
      </c>
      <c r="CV6" s="34" t="str">
        <f>IF(CV7="","",IF(CV7="-","【-】","【"&amp;SUBSTITUTE(TEXT(CV7,"#,##0.00"),"-","△")&amp;"】"))</f>
        <v>【56.91】</v>
      </c>
      <c r="CW6" s="35">
        <f>IF(CW7="",NA(),CW7)</f>
        <v>87.62</v>
      </c>
      <c r="CX6" s="35">
        <f t="shared" ref="CX6:DF6" si="11">IF(CX7="",NA(),CX7)</f>
        <v>86.58</v>
      </c>
      <c r="CY6" s="35">
        <f t="shared" si="11"/>
        <v>88.88</v>
      </c>
      <c r="CZ6" s="35">
        <f t="shared" si="11"/>
        <v>87.67</v>
      </c>
      <c r="DA6" s="35">
        <f t="shared" si="11"/>
        <v>86.86</v>
      </c>
      <c r="DB6" s="35">
        <f t="shared" si="11"/>
        <v>74.209999999999994</v>
      </c>
      <c r="DC6" s="35">
        <f t="shared" si="11"/>
        <v>75.239999999999995</v>
      </c>
      <c r="DD6" s="35">
        <f t="shared" si="11"/>
        <v>74.959999999999994</v>
      </c>
      <c r="DE6" s="35">
        <f t="shared" si="11"/>
        <v>74.63</v>
      </c>
      <c r="DF6" s="35">
        <f t="shared" si="11"/>
        <v>74.900000000000006</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5">
        <f>IF(ED7="",NA(),ED7)</f>
        <v>0.55000000000000004</v>
      </c>
      <c r="EE6" s="34">
        <f t="shared" ref="EE6:EM6" si="14">IF(EE7="",NA(),EE7)</f>
        <v>0</v>
      </c>
      <c r="EF6" s="34">
        <f t="shared" si="14"/>
        <v>0</v>
      </c>
      <c r="EG6" s="34">
        <f t="shared" si="14"/>
        <v>0</v>
      </c>
      <c r="EH6" s="35">
        <f t="shared" si="14"/>
        <v>0.59</v>
      </c>
      <c r="EI6" s="35">
        <f t="shared" si="14"/>
        <v>0.7</v>
      </c>
      <c r="EJ6" s="35">
        <f t="shared" si="14"/>
        <v>0.91</v>
      </c>
      <c r="EK6" s="35">
        <f t="shared" si="14"/>
        <v>1.26</v>
      </c>
      <c r="EL6" s="35">
        <f t="shared" si="14"/>
        <v>0.78</v>
      </c>
      <c r="EM6" s="35">
        <f t="shared" si="14"/>
        <v>0.56999999999999995</v>
      </c>
      <c r="EN6" s="34" t="str">
        <f>IF(EN7="","",IF(EN7="-","【-】","【"&amp;SUBSTITUTE(TEXT(EN7,"#,##0.00"),"-","△")&amp;"】"))</f>
        <v>【0.72】</v>
      </c>
    </row>
    <row r="7" spans="1:144" s="36" customFormat="1">
      <c r="A7" s="28"/>
      <c r="B7" s="37">
        <v>2017</v>
      </c>
      <c r="C7" s="37">
        <v>64017</v>
      </c>
      <c r="D7" s="37">
        <v>47</v>
      </c>
      <c r="E7" s="37">
        <v>1</v>
      </c>
      <c r="F7" s="37">
        <v>0</v>
      </c>
      <c r="G7" s="37">
        <v>0</v>
      </c>
      <c r="H7" s="37" t="s">
        <v>108</v>
      </c>
      <c r="I7" s="37" t="s">
        <v>109</v>
      </c>
      <c r="J7" s="37" t="s">
        <v>110</v>
      </c>
      <c r="K7" s="37" t="s">
        <v>111</v>
      </c>
      <c r="L7" s="37" t="s">
        <v>112</v>
      </c>
      <c r="M7" s="37" t="s">
        <v>113</v>
      </c>
      <c r="N7" s="38" t="s">
        <v>114</v>
      </c>
      <c r="O7" s="38" t="s">
        <v>115</v>
      </c>
      <c r="P7" s="38">
        <v>10.3</v>
      </c>
      <c r="Q7" s="38">
        <v>3326</v>
      </c>
      <c r="R7" s="38">
        <v>7779</v>
      </c>
      <c r="S7" s="38">
        <v>737.56</v>
      </c>
      <c r="T7" s="38">
        <v>10.55</v>
      </c>
      <c r="U7" s="38">
        <v>791</v>
      </c>
      <c r="V7" s="38">
        <v>1.8</v>
      </c>
      <c r="W7" s="38">
        <v>439.44</v>
      </c>
      <c r="X7" s="38">
        <v>85.69</v>
      </c>
      <c r="Y7" s="38">
        <v>75.97</v>
      </c>
      <c r="Z7" s="38">
        <v>74.36</v>
      </c>
      <c r="AA7" s="38">
        <v>82.93</v>
      </c>
      <c r="AB7" s="38">
        <v>87.07</v>
      </c>
      <c r="AC7" s="38">
        <v>71.66</v>
      </c>
      <c r="AD7" s="38">
        <v>73.06</v>
      </c>
      <c r="AE7" s="38">
        <v>72.03</v>
      </c>
      <c r="AF7" s="38">
        <v>72.11</v>
      </c>
      <c r="AG7" s="38">
        <v>74.05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1142.6600000000001</v>
      </c>
      <c r="BF7" s="38">
        <v>1073.3</v>
      </c>
      <c r="BG7" s="38">
        <v>1003.49</v>
      </c>
      <c r="BH7" s="38">
        <v>990.25</v>
      </c>
      <c r="BI7" s="38">
        <v>900.07</v>
      </c>
      <c r="BJ7" s="38">
        <v>1462.56</v>
      </c>
      <c r="BK7" s="38">
        <v>1486.62</v>
      </c>
      <c r="BL7" s="38">
        <v>1510.14</v>
      </c>
      <c r="BM7" s="38">
        <v>1595.62</v>
      </c>
      <c r="BN7" s="38">
        <v>1302.33</v>
      </c>
      <c r="BO7" s="38">
        <v>1141.75</v>
      </c>
      <c r="BP7" s="38">
        <v>69.27</v>
      </c>
      <c r="BQ7" s="38">
        <v>62.94</v>
      </c>
      <c r="BR7" s="38">
        <v>62.29</v>
      </c>
      <c r="BS7" s="38">
        <v>69.56</v>
      </c>
      <c r="BT7" s="38">
        <v>74.430000000000007</v>
      </c>
      <c r="BU7" s="38">
        <v>32.39</v>
      </c>
      <c r="BV7" s="38">
        <v>24.39</v>
      </c>
      <c r="BW7" s="38">
        <v>22.67</v>
      </c>
      <c r="BX7" s="38">
        <v>37.92</v>
      </c>
      <c r="BY7" s="38">
        <v>40.89</v>
      </c>
      <c r="BZ7" s="38">
        <v>54.93</v>
      </c>
      <c r="CA7" s="38">
        <v>198.49</v>
      </c>
      <c r="CB7" s="38">
        <v>223.5</v>
      </c>
      <c r="CC7" s="38">
        <v>237.72</v>
      </c>
      <c r="CD7" s="38">
        <v>215.27</v>
      </c>
      <c r="CE7" s="38">
        <v>198.86</v>
      </c>
      <c r="CF7" s="38">
        <v>530.83000000000004</v>
      </c>
      <c r="CG7" s="38">
        <v>734.18</v>
      </c>
      <c r="CH7" s="38">
        <v>789.62</v>
      </c>
      <c r="CI7" s="38">
        <v>423.18</v>
      </c>
      <c r="CJ7" s="38">
        <v>383.2</v>
      </c>
      <c r="CK7" s="38">
        <v>292.18</v>
      </c>
      <c r="CL7" s="38">
        <v>53.31</v>
      </c>
      <c r="CM7" s="38">
        <v>53.04</v>
      </c>
      <c r="CN7" s="38">
        <v>49.21</v>
      </c>
      <c r="CO7" s="38">
        <v>46.88</v>
      </c>
      <c r="CP7" s="38">
        <v>50.82</v>
      </c>
      <c r="CQ7" s="38">
        <v>50.49</v>
      </c>
      <c r="CR7" s="38">
        <v>48.36</v>
      </c>
      <c r="CS7" s="38">
        <v>48.7</v>
      </c>
      <c r="CT7" s="38">
        <v>46.9</v>
      </c>
      <c r="CU7" s="38">
        <v>47.95</v>
      </c>
      <c r="CV7" s="38">
        <v>56.91</v>
      </c>
      <c r="CW7" s="38">
        <v>87.62</v>
      </c>
      <c r="CX7" s="38">
        <v>86.58</v>
      </c>
      <c r="CY7" s="38">
        <v>88.88</v>
      </c>
      <c r="CZ7" s="38">
        <v>87.67</v>
      </c>
      <c r="DA7" s="38">
        <v>86.86</v>
      </c>
      <c r="DB7" s="38">
        <v>74.209999999999994</v>
      </c>
      <c r="DC7" s="38">
        <v>75.239999999999995</v>
      </c>
      <c r="DD7" s="38">
        <v>74.959999999999994</v>
      </c>
      <c r="DE7" s="38">
        <v>74.63</v>
      </c>
      <c r="DF7" s="38">
        <v>74.900000000000006</v>
      </c>
      <c r="DG7" s="38">
        <v>74.25</v>
      </c>
      <c r="DH7" s="38"/>
      <c r="DI7" s="38"/>
      <c r="DJ7" s="38"/>
      <c r="DK7" s="38"/>
      <c r="DL7" s="38"/>
      <c r="DM7" s="38"/>
      <c r="DN7" s="38"/>
      <c r="DO7" s="38"/>
      <c r="DP7" s="38"/>
      <c r="DQ7" s="38"/>
      <c r="DR7" s="38"/>
      <c r="DS7" s="38"/>
      <c r="DT7" s="38"/>
      <c r="DU7" s="38"/>
      <c r="DV7" s="38"/>
      <c r="DW7" s="38"/>
      <c r="DX7" s="38"/>
      <c r="DY7" s="38"/>
      <c r="DZ7" s="38"/>
      <c r="EA7" s="38"/>
      <c r="EB7" s="38"/>
      <c r="EC7" s="38"/>
      <c r="ED7" s="38">
        <v>0.55000000000000004</v>
      </c>
      <c r="EE7" s="38">
        <v>0</v>
      </c>
      <c r="EF7" s="38">
        <v>0</v>
      </c>
      <c r="EG7" s="38">
        <v>0</v>
      </c>
      <c r="EH7" s="38">
        <v>0.59</v>
      </c>
      <c r="EI7" s="38">
        <v>0.7</v>
      </c>
      <c r="EJ7" s="38">
        <v>0.91</v>
      </c>
      <c r="EK7" s="38">
        <v>1.26</v>
      </c>
      <c r="EL7" s="38">
        <v>0.78</v>
      </c>
      <c r="EM7" s="38">
        <v>0.56999999999999995</v>
      </c>
      <c r="EN7" s="38">
        <v>0.72</v>
      </c>
    </row>
    <row r="8" spans="1:144">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2019-01-21T07:01:50Z</cp:lastPrinted>
  <dcterms:created xsi:type="dcterms:W3CDTF">2018-12-03T08:41:59Z</dcterms:created>
  <dcterms:modified xsi:type="dcterms:W3CDTF">2019-01-25T07:24:52Z</dcterms:modified>
  <cp:category/>
</cp:coreProperties>
</file>