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
    </mc:Choice>
  </mc:AlternateContent>
  <workbookProtection workbookAlgorithmName="SHA-512" workbookHashValue="JhBQIMkt4pNpuqBLy+TzuBurfWL/HPRkkF4M4JDKj5/ZAuoDRqqXUisg/h5a20a/Yx8E5RrDsagL8apRr2gs4w==" workbookSaltValue="qqssSMJuXMY1iL2AELnHMQ==" workbookSpinCount="100000" lockStructure="1"/>
  <bookViews>
    <workbookView xWindow="0" yWindow="0" windowWidth="19200" windowHeight="1155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J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FT8" i="5" s="1"/>
  <c r="L6" i="5"/>
  <c r="K6" i="5"/>
  <c r="J6" i="5"/>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FX18" i="5" l="1"/>
  <c r="FT18" i="5"/>
  <c r="FV12" i="5"/>
  <c r="FW18" i="5"/>
  <c r="FU12" i="5"/>
  <c r="FV18" i="5"/>
  <c r="FX12" i="5"/>
  <c r="FT12" i="5"/>
  <c r="FU18" i="5"/>
  <c r="FW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D10" i="5"/>
  <c r="IO10" i="5"/>
  <c r="HA10" i="5"/>
  <c r="FL10" i="5"/>
  <c r="DW10" i="5"/>
  <c r="CH10" i="5"/>
  <c r="MC10" i="5"/>
  <c r="LS10" i="5"/>
  <c r="LI10" i="5"/>
  <c r="JT10" i="5"/>
  <c r="IE10" i="5"/>
  <c r="GP10" i="5"/>
  <c r="FB10" i="5"/>
  <c r="DM10" i="5"/>
  <c r="BW10" i="5"/>
  <c r="KY10" i="5"/>
  <c r="JJ10" i="5"/>
  <c r="HU10" i="5"/>
  <c r="GF10" i="5"/>
  <c r="EQ10" i="5"/>
  <c r="DC10" i="5"/>
  <c r="BL10" i="5"/>
  <c r="KN10" i="5"/>
  <c r="IZ10" i="5"/>
  <c r="HK10" i="5"/>
  <c r="FV10" i="5"/>
  <c r="EG10" i="5"/>
  <c r="CR10" i="5"/>
  <c r="BA10" i="5"/>
  <c r="J11" i="4"/>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LQ16" i="5" l="1"/>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W10" i="5"/>
  <c r="JH10" i="5"/>
  <c r="HS10" i="5"/>
  <c r="GD10" i="5"/>
  <c r="EO10" i="5"/>
  <c r="DA10" i="5"/>
  <c r="BJ10" i="5"/>
  <c r="F11" i="4"/>
  <c r="KL10" i="5"/>
  <c r="IX10" i="5"/>
  <c r="HI10" i="5"/>
  <c r="FT10" i="5"/>
  <c r="EE10" i="5"/>
  <c r="CP10" i="5"/>
  <c r="AY10" i="5"/>
  <c r="KB10" i="5"/>
  <c r="IM10" i="5"/>
  <c r="GY10" i="5"/>
  <c r="FJ10" i="5"/>
  <c r="DU10" i="5"/>
  <c r="CF10" i="5"/>
  <c r="MK10" i="5"/>
  <c r="MA10" i="5"/>
  <c r="LG10" i="5"/>
  <c r="JR10" i="5"/>
  <c r="IC10" i="5"/>
  <c r="GN10" i="5"/>
  <c r="EZ10" i="5"/>
  <c r="DK10" i="5"/>
  <c r="BU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LT10" i="5"/>
  <c r="LJ10" i="5"/>
  <c r="JU10" i="5"/>
  <c r="IF10" i="5"/>
  <c r="GQ10" i="5"/>
  <c r="FC10" i="5"/>
  <c r="DN10" i="5"/>
  <c r="BX10" i="5"/>
  <c r="L11" i="4"/>
  <c r="MN10" i="5"/>
  <c r="KZ10" i="5"/>
  <c r="JK10" i="5"/>
  <c r="HV10" i="5"/>
  <c r="GG10" i="5"/>
  <c r="ER10" i="5"/>
  <c r="DD10" i="5"/>
  <c r="BM10" i="5"/>
  <c r="KO10" i="5"/>
  <c r="JA10" i="5"/>
  <c r="HL10" i="5"/>
  <c r="FW10" i="5"/>
  <c r="EH10" i="5"/>
  <c r="CS10" i="5"/>
  <c r="BB10" i="5"/>
  <c r="KE10" i="5"/>
  <c r="IP10" i="5"/>
  <c r="HB10" i="5"/>
  <c r="FM10" i="5"/>
  <c r="DX10" i="5"/>
  <c r="CI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KM10" i="5"/>
  <c r="IY10" i="5"/>
  <c r="HJ10" i="5"/>
  <c r="FU10" i="5"/>
  <c r="EF10" i="5"/>
  <c r="CQ10" i="5"/>
  <c r="AZ10" i="5"/>
  <c r="H11" i="4"/>
  <c r="KC10" i="5"/>
  <c r="IN10" i="5"/>
  <c r="GZ10" i="5"/>
  <c r="FK10" i="5"/>
  <c r="DV10" i="5"/>
  <c r="CG10" i="5"/>
  <c r="ML10" i="5"/>
  <c r="MB10" i="5"/>
  <c r="LR10" i="5"/>
  <c r="LH10" i="5"/>
  <c r="JS10" i="5"/>
  <c r="ID10" i="5"/>
  <c r="GO10" i="5"/>
  <c r="FA10" i="5"/>
  <c r="DL10" i="5"/>
  <c r="BV10" i="5"/>
  <c r="KX10" i="5"/>
  <c r="JI10" i="5"/>
  <c r="HT10" i="5"/>
  <c r="GE10" i="5"/>
  <c r="EP10" i="5"/>
  <c r="DB10" i="5"/>
  <c r="BK10" i="5"/>
  <c r="FB18" i="5"/>
  <c r="FD12" i="5"/>
  <c r="EZ12" i="5"/>
  <c r="FA18" i="5"/>
  <c r="FC12" i="5"/>
  <c r="FD18" i="5"/>
  <c r="EZ18" i="5"/>
  <c r="FB12" i="5"/>
  <c r="FC18" i="5"/>
  <c r="FA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ME10" i="5"/>
  <c r="LA10" i="5"/>
  <c r="JL10" i="5"/>
  <c r="HW10" i="5"/>
  <c r="GH10" i="5"/>
  <c r="ES10" i="5"/>
  <c r="DE10" i="5"/>
  <c r="BN10" i="5"/>
  <c r="N11" i="4"/>
  <c r="KP10" i="5"/>
  <c r="JB10" i="5"/>
  <c r="HM10" i="5"/>
  <c r="FX10" i="5"/>
  <c r="EI10" i="5"/>
  <c r="CT10" i="5"/>
  <c r="BC10" i="5"/>
  <c r="KF10" i="5"/>
  <c r="IQ10" i="5"/>
  <c r="HC10" i="5"/>
  <c r="FN10" i="5"/>
  <c r="DY10" i="5"/>
  <c r="CJ10" i="5"/>
  <c r="LK10" i="5"/>
  <c r="JV10" i="5"/>
  <c r="IG10" i="5"/>
  <c r="GR10" i="5"/>
  <c r="FD10" i="5"/>
  <c r="DO10" i="5"/>
  <c r="BY10" i="5"/>
  <c r="GP18" i="5"/>
  <c r="GR12" i="5"/>
  <c r="GN12" i="5"/>
  <c r="GO18" i="5"/>
  <c r="GQ12" i="5"/>
  <c r="GR18" i="5"/>
  <c r="GN18" i="5"/>
  <c r="GP12" i="5"/>
  <c r="GQ18" i="5"/>
  <c r="GO12" i="5"/>
</calcChain>
</file>

<file path=xl/sharedStrings.xml><?xml version="1.0" encoding="utf-8"?>
<sst xmlns="http://schemas.openxmlformats.org/spreadsheetml/2006/main" count="989" uniqueCount="262">
  <si>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</si>
  <si>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</si>
  <si>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</si>
  <si>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</si>
  <si>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</si>
  <si>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</si>
  <si>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</si>
  <si>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</si>
  <si>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電気事業により生じた利益は、将来の施設修繕に充てるための風力発電基金に積み立てることを基本としている。固定価格買取制度が導入されたため、想定以上の金額が積み立てられた。今後基金の使途について検討していく。
平成29年度剰余金：8,879千円
基金名：風力発電基金（179,843,222円（H30.3.31現在））
方針：撤去費用の他は、検討中。</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</si>
  <si>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</si>
  <si>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</si>
  <si>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</si>
  <si>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</si>
  <si>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</si>
  <si>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</si>
  <si>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</si>
  <si>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</si>
  <si>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</si>
  <si>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</si>
  <si>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</si>
  <si>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</si>
  <si>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</si>
  <si>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</si>
  <si>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</si>
  <si>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</si>
  <si>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</si>
  <si>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</si>
  <si>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</si>
  <si>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</si>
  <si>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</si>
  <si>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</si>
  <si>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</si>
  <si>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</si>
  <si>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</si>
  <si>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</si>
  <si>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FIT収入割合については、平成29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</si>
  <si>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</si>
  <si>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</si>
  <si>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</si>
  <si>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</si>
  <si>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</si>
  <si>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</si>
  <si>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</si>
  <si>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</si>
  <si>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</si>
  <si>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</si>
  <si>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</si>
  <si>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</si>
  <si>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</si>
  <si>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</si>
  <si>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</si>
  <si>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</si>
  <si>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</si>
  <si>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</si>
  <si>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</si>
  <si>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</si>
  <si>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</si>
  <si>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</si>
  <si>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</si>
  <si>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</si>
  <si>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</si>
  <si>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</si>
  <si>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</si>
  <si>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</si>
  <si>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</si>
  <si>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</si>
  <si>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</si>
  <si>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</si>
  <si>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</si>
  <si>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</si>
  <si>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</si>
  <si>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</si>
  <si>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</si>
  <si>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</si>
  <si>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</si>
  <si>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</si>
  <si>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</si>
  <si>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</si>
  <si>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</si>
  <si>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</si>
  <si>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</si>
  <si>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</si>
  <si>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</si>
  <si>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</si>
  <si>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</si>
  <si>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</si>
  <si>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</si>
  <si>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</si>
  <si>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</si>
  <si>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</si>
  <si>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</si>
  <si>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</si>
  <si>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</si>
  <si>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</si>
  <si>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</si>
  <si>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</si>
  <si>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</si>
  <si>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</si>
  <si>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</si>
  <si>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</si>
  <si>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</si>
  <si>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</si>
  <si>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</si>
  <si>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</si>
  <si>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</si>
  <si>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</si>
  <si>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</si>
  <si>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</si>
  <si>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</si>
  <si>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</si>
  <si>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</si>
  <si>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</si>
  <si>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</si>
  <si>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</si>
  <si>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</si>
  <si>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</si>
  <si>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</si>
  <si>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064289</t>
  </si>
  <si>
    <t>47</t>
  </si>
  <si>
    <t>04</t>
  </si>
  <si>
    <t>0</t>
  </si>
  <si>
    <t>000</t>
  </si>
  <si>
    <t>山形県　庄内町</t>
  </si>
  <si>
    <t>法非適用</t>
  </si>
  <si>
    <t>電気事業</t>
  </si>
  <si>
    <t>非設置</t>
  </si>
  <si>
    <t>該当数値なし</t>
  </si>
  <si>
    <t>-</t>
  </si>
  <si>
    <t>平成34年7月31日　庄内町営風力発電所</t>
  </si>
  <si>
    <t>無</t>
  </si>
  <si>
    <t>東北電力株式会社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</si>
  <si>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</si>
  <si>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</si>
  <si>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</si>
  <si>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</si>
  <si>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</si>
  <si>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</si>
  <si>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</si>
  <si>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</si>
  <si>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</si>
  <si>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</si>
  <si>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</si>
  <si>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</si>
  <si>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</si>
  <si>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</si>
  <si>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</si>
  <si>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</si>
  <si>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</si>
  <si>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</si>
  <si>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</si>
  <si>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</si>
  <si>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</si>
  <si>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</si>
  <si>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</si>
  <si>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</si>
  <si>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</si>
  <si>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</si>
  <si>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</si>
  <si>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</si>
  <si>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</si>
  <si>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</si>
  <si>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</si>
  <si>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</si>
  <si>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</si>
  <si>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</si>
  <si>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</si>
  <si>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</si>
  <si>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</si>
  <si>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</si>
  <si>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</si>
  <si>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</si>
  <si>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</si>
  <si>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</si>
  <si>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</si>
  <si>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</si>
  <si>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</si>
  <si>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</si>
  <si>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</si>
  <si>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</si>
  <si>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</si>
  <si>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</si>
  <si>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</si>
  <si>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</si>
  <si>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</si>
  <si>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</si>
  <si>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</si>
  <si>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</si>
  <si>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</si>
  <si>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</si>
  <si>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</si>
  <si>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</si>
  <si>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</si>
  <si>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</si>
  <si>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</si>
  <si>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</si>
  <si>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</si>
  <si>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</si>
  <si>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</si>
  <si>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</si>
  <si>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</si>
  <si>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</si>
  <si>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</si>
  <si>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</si>
  <si>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</si>
  <si>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</si>
  <si>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</si>
  <si>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</si>
  <si>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</si>
  <si>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</si>
  <si>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</si>
  <si>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</si>
  <si>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</si>
  <si>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</si>
  <si>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</si>
  <si>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</si>
  <si>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</si>
  <si>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</si>
  <si>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</si>
  <si>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</si>
  <si>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</si>
  <si>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</si>
  <si>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</si>
  <si>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</si>
  <si>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</si>
  <si>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</si>
  <si>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</si>
  <si>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</si>
  <si>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</si>
  <si>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</si>
  <si>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</si>
  <si>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</si>
  <si>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</si>
  <si>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</si>
  <si>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</si>
  <si>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</si>
  <si>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</si>
  <si>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</si>
  <si>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</si>
  <si>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</si>
  <si>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</si>
  <si>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</si>
  <si>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</si>
  <si>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</si>
  <si>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</si>
  <si>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</si>
  <si>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</si>
  <si>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</si>
  <si>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</si>
  <si>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</si>
  <si>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</si>
  <si>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</si>
  <si>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</si>
  <si>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</si>
  <si>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</si>
  <si>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</si>
  <si>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</si>
  <si>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</si>
  <si>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</si>
  <si>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</si>
  <si>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収益的収支比率は100%を超えたものの、営業収支比率はわずかに100%を下回った。平年より風況が悪かったことに加え、機器の老朽化による故障から稼動時間が小さくなったこが要因である。
　修繕費比率はここ5年で最大となったが、これは避雷によるブレード修繕が原因であるが保険金でカバーできるため、経営に大きな影響は及ぼさないと考えている。しかし、保険料は年々増加の傾向にあることからも落雷が予想される天候の前には、運転を止めるか、出力制御運転などで被害低減に努めたい。
　風車経営については、風況に大きく左右するため、単年度の指標をもって経営判断は難しいが、起債の償還も終了しており、基金も十分にあるため、固定価格買取制度による売電期間内で経営困難になることはないと考えている。</t>
    <rPh sb="1" eb="3">
      <t>シュウエキ</t>
    </rPh>
    <rPh sb="3" eb="4">
      <t>テキ</t>
    </rPh>
    <rPh sb="4" eb="6">
      <t>シュウシ</t>
    </rPh>
    <rPh sb="6" eb="8">
      <t>ヒリツ</t>
    </rPh>
    <rPh sb="14" eb="15">
      <t>コ</t>
    </rPh>
    <rPh sb="21" eb="23">
      <t>エイギョウ</t>
    </rPh>
    <rPh sb="23" eb="25">
      <t>シュウシ</t>
    </rPh>
    <rPh sb="25" eb="27">
      <t>ヒリツ</t>
    </rPh>
    <rPh sb="37" eb="39">
      <t>シタマワ</t>
    </rPh>
    <rPh sb="42" eb="44">
      <t>ヘイネン</t>
    </rPh>
    <rPh sb="46" eb="47">
      <t>フウ</t>
    </rPh>
    <rPh sb="47" eb="48">
      <t>キョウ</t>
    </rPh>
    <rPh sb="49" eb="50">
      <t>ワル</t>
    </rPh>
    <rPh sb="56" eb="57">
      <t>クワ</t>
    </rPh>
    <rPh sb="59" eb="61">
      <t>キキ</t>
    </rPh>
    <rPh sb="62" eb="65">
      <t>ロウキュウカ</t>
    </rPh>
    <rPh sb="68" eb="70">
      <t>コショウ</t>
    </rPh>
    <rPh sb="72" eb="74">
      <t>カドウ</t>
    </rPh>
    <rPh sb="74" eb="76">
      <t>ジカン</t>
    </rPh>
    <rPh sb="77" eb="78">
      <t>チイ</t>
    </rPh>
    <rPh sb="85" eb="87">
      <t>ヨウイン</t>
    </rPh>
    <rPh sb="93" eb="96">
      <t>シュウゼンヒ</t>
    </rPh>
    <rPh sb="96" eb="98">
      <t>ヒリツ</t>
    </rPh>
    <rPh sb="102" eb="103">
      <t>ネン</t>
    </rPh>
    <rPh sb="104" eb="106">
      <t>サイダイ</t>
    </rPh>
    <rPh sb="124" eb="126">
      <t>シュウゼン</t>
    </rPh>
    <rPh sb="127" eb="129">
      <t>ゲンイン</t>
    </rPh>
    <rPh sb="133" eb="136">
      <t>ホケンキン</t>
    </rPh>
    <rPh sb="146" eb="148">
      <t>ケイエイ</t>
    </rPh>
    <rPh sb="149" eb="150">
      <t>オオ</t>
    </rPh>
    <rPh sb="152" eb="154">
      <t>エイキョウ</t>
    </rPh>
    <rPh sb="155" eb="156">
      <t>オヨ</t>
    </rPh>
    <rPh sb="161" eb="162">
      <t>カンガ</t>
    </rPh>
    <rPh sb="171" eb="173">
      <t>ホケン</t>
    </rPh>
    <rPh sb="173" eb="174">
      <t>リョウ</t>
    </rPh>
    <rPh sb="175" eb="177">
      <t>ネンネン</t>
    </rPh>
    <rPh sb="177" eb="179">
      <t>ゾウカ</t>
    </rPh>
    <rPh sb="180" eb="182">
      <t>ケイコウ</t>
    </rPh>
    <rPh sb="190" eb="192">
      <t>ラクライ</t>
    </rPh>
    <rPh sb="193" eb="195">
      <t>ヨソウ</t>
    </rPh>
    <rPh sb="198" eb="200">
      <t>テンコウ</t>
    </rPh>
    <rPh sb="201" eb="202">
      <t>マエ</t>
    </rPh>
    <rPh sb="205" eb="207">
      <t>ウンテン</t>
    </rPh>
    <rPh sb="208" eb="209">
      <t>ト</t>
    </rPh>
    <rPh sb="213" eb="215">
      <t>シュツリョク</t>
    </rPh>
    <rPh sb="215" eb="217">
      <t>セイギョ</t>
    </rPh>
    <rPh sb="217" eb="219">
      <t>ウンテン</t>
    </rPh>
    <rPh sb="227" eb="228">
      <t>ツト</t>
    </rPh>
    <rPh sb="234" eb="236">
      <t>フウシャ</t>
    </rPh>
    <rPh sb="236" eb="238">
      <t>ケイエイ</t>
    </rPh>
    <rPh sb="244" eb="245">
      <t>フウ</t>
    </rPh>
    <rPh sb="245" eb="246">
      <t>キョウ</t>
    </rPh>
    <rPh sb="247" eb="248">
      <t>オオ</t>
    </rPh>
    <rPh sb="250" eb="252">
      <t>サユウ</t>
    </rPh>
    <rPh sb="257" eb="260">
      <t>タンネンド</t>
    </rPh>
    <rPh sb="261" eb="263">
      <t>シヒョウ</t>
    </rPh>
    <rPh sb="267" eb="269">
      <t>ケイエイ</t>
    </rPh>
    <rPh sb="269" eb="271">
      <t>ハンダン</t>
    </rPh>
    <rPh sb="272" eb="273">
      <t>ムズカ</t>
    </rPh>
    <rPh sb="277" eb="279">
      <t>キサイ</t>
    </rPh>
    <rPh sb="280" eb="282">
      <t>ショウカン</t>
    </rPh>
    <rPh sb="283" eb="285">
      <t>シュウリョウ</t>
    </rPh>
    <rPh sb="290" eb="292">
      <t>キキン</t>
    </rPh>
    <rPh sb="293" eb="295">
      <t>ジュウブン</t>
    </rPh>
    <rPh sb="301" eb="303">
      <t>コテイ</t>
    </rPh>
    <rPh sb="303" eb="305">
      <t>カカク</t>
    </rPh>
    <rPh sb="305" eb="307">
      <t>カイトリ</t>
    </rPh>
    <rPh sb="307" eb="309">
      <t>セイド</t>
    </rPh>
    <rPh sb="312" eb="314">
      <t>バイデン</t>
    </rPh>
    <rPh sb="314" eb="316">
      <t>キカン</t>
    </rPh>
    <rPh sb="316" eb="317">
      <t>ナイ</t>
    </rPh>
    <rPh sb="318" eb="320">
      <t>ケイエイ</t>
    </rPh>
    <rPh sb="320" eb="322">
      <t>コンナン</t>
    </rPh>
    <rPh sb="331" eb="332">
      <t>カンガ</t>
    </rPh>
    <phoneticPr fontId="5"/>
  </si>
  <si>
    <t>　起債の償還が終わったことで企業債残高対料金収入比率が今後０になっていくことは経営リスクが低下するが、設備利用率、修繕費比率については風況や落雷状況に大きく影響することから、今後も保険の加入を継続することでリスクを低減していく。
　故障により風力発電機設備が止まってしまった場合の早急な対応、細かなメンテナンス、早めの部品交換によりなるべく故障リスクを下げることに努めている。また、経年劣化に対応する経営についても細心の注意を払って運営したい。
　一番の経営リスクは、冬季の落雷による風力発電機の故障である。落雷発生時もしくは、天気予報などで事前に落雷が予想されるときには、予め運転を一時休止して、落雷の影響を低減する運営に心がけていく。
　なお、FITの期限が終了するまでは100%FITによる売電を継続していくが、平成34年度には固定価格買取制度の適用が終了する。今後継続して運営するか、撤去するか、リニューアルするかなどの選択肢を決定していく必要がある。</t>
    <rPh sb="1" eb="3">
      <t>キサイ</t>
    </rPh>
    <rPh sb="4" eb="6">
      <t>ショウカン</t>
    </rPh>
    <rPh sb="7" eb="8">
      <t>オ</t>
    </rPh>
    <rPh sb="14" eb="16">
      <t>キギョウ</t>
    </rPh>
    <rPh sb="16" eb="17">
      <t>サイ</t>
    </rPh>
    <rPh sb="17" eb="19">
      <t>ザンダカ</t>
    </rPh>
    <rPh sb="19" eb="20">
      <t>ツイ</t>
    </rPh>
    <rPh sb="20" eb="22">
      <t>リョウキン</t>
    </rPh>
    <rPh sb="22" eb="24">
      <t>シュウニュウ</t>
    </rPh>
    <rPh sb="24" eb="26">
      <t>ヒリツ</t>
    </rPh>
    <rPh sb="27" eb="29">
      <t>コンゴ</t>
    </rPh>
    <rPh sb="39" eb="41">
      <t>ケイエイ</t>
    </rPh>
    <rPh sb="45" eb="47">
      <t>テイカ</t>
    </rPh>
    <rPh sb="51" eb="53">
      <t>セツビ</t>
    </rPh>
    <rPh sb="53" eb="56">
      <t>リヨウリツ</t>
    </rPh>
    <rPh sb="57" eb="60">
      <t>シュウゼンヒ</t>
    </rPh>
    <rPh sb="60" eb="62">
      <t>ヒリツ</t>
    </rPh>
    <rPh sb="67" eb="68">
      <t>フウ</t>
    </rPh>
    <rPh sb="68" eb="69">
      <t>キョウ</t>
    </rPh>
    <rPh sb="70" eb="72">
      <t>ラクライ</t>
    </rPh>
    <rPh sb="72" eb="74">
      <t>ジョウキョウ</t>
    </rPh>
    <rPh sb="75" eb="76">
      <t>オオ</t>
    </rPh>
    <rPh sb="78" eb="80">
      <t>エイキョウ</t>
    </rPh>
    <rPh sb="87" eb="89">
      <t>コンゴ</t>
    </rPh>
    <rPh sb="90" eb="92">
      <t>ホケン</t>
    </rPh>
    <rPh sb="93" eb="95">
      <t>カニュウ</t>
    </rPh>
    <rPh sb="96" eb="98">
      <t>ケイゾク</t>
    </rPh>
    <rPh sb="107" eb="109">
      <t>テイゲン</t>
    </rPh>
    <rPh sb="116" eb="118">
      <t>コショウ</t>
    </rPh>
    <rPh sb="121" eb="123">
      <t>フウリョク</t>
    </rPh>
    <rPh sb="123" eb="125">
      <t>ハツデン</t>
    </rPh>
    <rPh sb="125" eb="126">
      <t>キ</t>
    </rPh>
    <rPh sb="126" eb="128">
      <t>セツビ</t>
    </rPh>
    <rPh sb="129" eb="130">
      <t>ト</t>
    </rPh>
    <rPh sb="137" eb="139">
      <t>バアイ</t>
    </rPh>
    <rPh sb="140" eb="142">
      <t>サッキュウ</t>
    </rPh>
    <rPh sb="143" eb="145">
      <t>タイオウ</t>
    </rPh>
    <rPh sb="146" eb="147">
      <t>コマ</t>
    </rPh>
    <rPh sb="156" eb="157">
      <t>ハヤ</t>
    </rPh>
    <rPh sb="159" eb="161">
      <t>ブヒン</t>
    </rPh>
    <rPh sb="161" eb="163">
      <t>コウカン</t>
    </rPh>
    <rPh sb="170" eb="172">
      <t>コショウ</t>
    </rPh>
    <rPh sb="176" eb="177">
      <t>サ</t>
    </rPh>
    <rPh sb="182" eb="183">
      <t>ツト</t>
    </rPh>
    <rPh sb="191" eb="193">
      <t>ケイネン</t>
    </rPh>
    <rPh sb="193" eb="195">
      <t>レッカ</t>
    </rPh>
    <rPh sb="196" eb="198">
      <t>タイオウ</t>
    </rPh>
    <rPh sb="200" eb="202">
      <t>ケイエイ</t>
    </rPh>
    <rPh sb="207" eb="209">
      <t>サイシン</t>
    </rPh>
    <rPh sb="210" eb="212">
      <t>チュウイ</t>
    </rPh>
    <rPh sb="213" eb="214">
      <t>ハラ</t>
    </rPh>
    <rPh sb="216" eb="218">
      <t>ウンエイ</t>
    </rPh>
    <rPh sb="224" eb="226">
      <t>イチバン</t>
    </rPh>
    <rPh sb="227" eb="229">
      <t>ケイエイ</t>
    </rPh>
    <rPh sb="234" eb="235">
      <t>フユ</t>
    </rPh>
    <rPh sb="328" eb="330">
      <t>キゲン</t>
    </rPh>
    <rPh sb="331" eb="333">
      <t>シュウリョウ</t>
    </rPh>
    <rPh sb="348" eb="350">
      <t>バイデン</t>
    </rPh>
    <rPh sb="351" eb="353">
      <t>ケイゾク</t>
    </rPh>
    <phoneticPr fontId="9"/>
  </si>
  <si>
    <t>　起債の償還が平成28年度で終了したことは経営にとって喜ばしいことだが、経年劣化による修繕も増えてきている。いかに設備利用率を向上させるかが今後の課題となっていく。
　なお、当該事業は、1基の風車の売電収入がほぼ全ての収入であり、いかにO&amp;M費用を抑えるかだけの単純な経営であるが、経営戦略は早急に策定したい。</t>
    <rPh sb="1" eb="3">
      <t>キサイ</t>
    </rPh>
    <rPh sb="4" eb="6">
      <t>ショウカン</t>
    </rPh>
    <rPh sb="7" eb="9">
      <t>ヘイセイ</t>
    </rPh>
    <rPh sb="11" eb="13">
      <t>ネンド</t>
    </rPh>
    <rPh sb="14" eb="16">
      <t>シュウリョウ</t>
    </rPh>
    <rPh sb="21" eb="23">
      <t>ケイエイ</t>
    </rPh>
    <rPh sb="27" eb="28">
      <t>ヨロコ</t>
    </rPh>
    <rPh sb="36" eb="38">
      <t>ケイネン</t>
    </rPh>
    <rPh sb="38" eb="40">
      <t>レッカ</t>
    </rPh>
    <rPh sb="43" eb="45">
      <t>シュウゼン</t>
    </rPh>
    <rPh sb="46" eb="47">
      <t>フ</t>
    </rPh>
    <rPh sb="57" eb="59">
      <t>セツビ</t>
    </rPh>
    <rPh sb="59" eb="62">
      <t>リヨウリツ</t>
    </rPh>
    <rPh sb="63" eb="65">
      <t>コウジョウ</t>
    </rPh>
    <rPh sb="70" eb="72">
      <t>コンゴ</t>
    </rPh>
    <rPh sb="73" eb="75">
      <t>カダイ</t>
    </rPh>
    <rPh sb="87" eb="89">
      <t>トウガイ</t>
    </rPh>
    <rPh sb="89" eb="91">
      <t>ジギョウ</t>
    </rPh>
    <rPh sb="94" eb="95">
      <t>キ</t>
    </rPh>
    <rPh sb="96" eb="98">
      <t>フウシャ</t>
    </rPh>
    <rPh sb="99" eb="101">
      <t>バイデン</t>
    </rPh>
    <rPh sb="101" eb="103">
      <t>シュウニュウ</t>
    </rPh>
    <rPh sb="106" eb="107">
      <t>スベ</t>
    </rPh>
    <rPh sb="109" eb="111">
      <t>シュウニュウ</t>
    </rPh>
    <rPh sb="121" eb="123">
      <t>ヒヨウ</t>
    </rPh>
    <rPh sb="124" eb="125">
      <t>オサ</t>
    </rPh>
    <rPh sb="131" eb="133">
      <t>タンジュン</t>
    </rPh>
    <rPh sb="134" eb="136">
      <t>ケイエイ</t>
    </rPh>
    <rPh sb="146" eb="148">
      <t>サッキュウ</t>
    </rPh>
    <rPh sb="149" eb="151">
      <t>サクテイ</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</si>
</sst>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156.19999999999999</c:v>
                </c:pt>
                <c:pt idx="1">
                  <c:v>131.69999999999999</c:v>
                </c:pt>
                <c:pt idx="2">
                  <c:v>107.5</c:v>
                </c:pt>
                <c:pt idx="3">
                  <c:v>172.9</c:v>
                </c:pt>
                <c:pt idx="4">
                  <c:v>136.6</c:v>
                </c:pt>
              </c:numCache>
            </c:numRef>
          </c:val>
          <c:extLst xmlns:c16r2="http://schemas.microsoft.com/office/drawing/2015/06/chart">
            <c:ext xmlns:c16="http://schemas.microsoft.com/office/drawing/2014/chart" uri="{C3380CC4-5D6E-409C-BE32-E72D297353CC}">
              <c16:uniqueId val="{00000000-DA6F-4A3E-97AC-9EDBF349B7E3}"/>
            </c:ext>
          </c:extLst>
        </c:ser>
        <c:dLbls>
          <c:showLegendKey val="0"/>
          <c:showVal val="0"/>
          <c:showCatName val="0"/>
          <c:showSerName val="0"/>
          <c:showPercent val="0"/>
          <c:showBubbleSize val="0"/>
        </c:dLbls>
        <c:gapWidth val="180"/>
        <c:overlap val="-90"/>
        <c:axId val="451301152"/>
        <c:axId val="451299976"/>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164.1</c:v>
                </c:pt>
                <c:pt idx="1">
                  <c:v>124.4</c:v>
                </c:pt>
                <c:pt idx="2">
                  <c:v>118.8</c:v>
                </c:pt>
                <c:pt idx="3">
                  <c:v>88.8</c:v>
                </c:pt>
                <c:pt idx="4">
                  <c:v>121.3</c:v>
                </c:pt>
              </c:numCache>
            </c:numRef>
          </c:val>
          <c:smooth val="0"/>
          <c:extLst xmlns:c16r2="http://schemas.microsoft.com/office/drawing/2015/06/chart">
            <c:ext xmlns:c16="http://schemas.microsoft.com/office/drawing/2014/chart" uri="{C3380CC4-5D6E-409C-BE32-E72D297353CC}">
              <c16:uniqueId val="{00000001-DA6F-4A3E-97AC-9EDBF349B7E3}"/>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DA6F-4A3E-97AC-9EDBF349B7E3}"/>
            </c:ext>
          </c:extLst>
        </c:ser>
        <c:dLbls>
          <c:showLegendKey val="0"/>
          <c:showVal val="0"/>
          <c:showCatName val="0"/>
          <c:showSerName val="0"/>
          <c:showPercent val="0"/>
          <c:showBubbleSize val="0"/>
        </c:dLbls>
        <c:marker val="1"/>
        <c:smooth val="0"/>
        <c:axId val="451301152"/>
        <c:axId val="451299976"/>
      </c:lineChart>
      <c:catAx>
        <c:axId val="451301152"/>
        <c:scaling>
          <c:orientation val="minMax"/>
        </c:scaling>
        <c:delete val="0"/>
        <c:axPos val="b"/>
        <c:numFmt formatCode="ge" sourceLinked="1"/>
        <c:majorTickMark val="none"/>
        <c:minorTickMark val="none"/>
        <c:tickLblPos val="none"/>
        <c:crossAx val="451299976"/>
        <c:crosses val="autoZero"/>
        <c:auto val="0"/>
        <c:lblAlgn val="ctr"/>
        <c:lblOffset val="100"/>
        <c:noMultiLvlLbl val="1"/>
      </c:catAx>
      <c:valAx>
        <c:axId val="451299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130115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1EF6-4DE5-BD4E-A93E1C395CCA}"/>
            </c:ext>
          </c:extLst>
        </c:ser>
        <c:dLbls>
          <c:showLegendKey val="0"/>
          <c:showVal val="0"/>
          <c:showCatName val="0"/>
          <c:showSerName val="0"/>
          <c:showPercent val="0"/>
          <c:showBubbleSize val="0"/>
        </c:dLbls>
        <c:gapWidth val="180"/>
        <c:overlap val="-90"/>
        <c:axId val="235429088"/>
        <c:axId val="23542869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61.5</c:v>
                </c:pt>
                <c:pt idx="1">
                  <c:v>74.599999999999994</c:v>
                </c:pt>
                <c:pt idx="2">
                  <c:v>77.099999999999994</c:v>
                </c:pt>
                <c:pt idx="3">
                  <c:v>79.8</c:v>
                </c:pt>
                <c:pt idx="4">
                  <c:v>88</c:v>
                </c:pt>
              </c:numCache>
            </c:numRef>
          </c:val>
          <c:smooth val="0"/>
          <c:extLst xmlns:c16r2="http://schemas.microsoft.com/office/drawing/2015/06/chart">
            <c:ext xmlns:c16="http://schemas.microsoft.com/office/drawing/2014/chart" uri="{C3380CC4-5D6E-409C-BE32-E72D297353CC}">
              <c16:uniqueId val="{00000001-1EF6-4DE5-BD4E-A93E1C395CCA}"/>
            </c:ext>
          </c:extLst>
        </c:ser>
        <c:dLbls>
          <c:showLegendKey val="0"/>
          <c:showVal val="0"/>
          <c:showCatName val="0"/>
          <c:showSerName val="0"/>
          <c:showPercent val="0"/>
          <c:showBubbleSize val="0"/>
        </c:dLbls>
        <c:marker val="1"/>
        <c:smooth val="0"/>
        <c:axId val="235429088"/>
        <c:axId val="235428696"/>
      </c:lineChart>
      <c:catAx>
        <c:axId val="235429088"/>
        <c:scaling>
          <c:orientation val="minMax"/>
        </c:scaling>
        <c:delete val="0"/>
        <c:axPos val="b"/>
        <c:numFmt formatCode="ge" sourceLinked="1"/>
        <c:majorTickMark val="none"/>
        <c:minorTickMark val="none"/>
        <c:tickLblPos val="none"/>
        <c:crossAx val="235428696"/>
        <c:crosses val="autoZero"/>
        <c:auto val="0"/>
        <c:lblAlgn val="ctr"/>
        <c:lblOffset val="100"/>
        <c:noMultiLvlLbl val="1"/>
      </c:catAx>
      <c:valAx>
        <c:axId val="235428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5429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303-4044-B88F-444705A7EC5F}"/>
            </c:ext>
          </c:extLst>
        </c:ser>
        <c:dLbls>
          <c:showLegendKey val="0"/>
          <c:showVal val="0"/>
          <c:showCatName val="0"/>
          <c:showSerName val="0"/>
          <c:showPercent val="0"/>
          <c:showBubbleSize val="0"/>
        </c:dLbls>
        <c:gapWidth val="180"/>
        <c:overlap val="-90"/>
        <c:axId val="449453672"/>
        <c:axId val="4494513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03-4044-B88F-444705A7EC5F}"/>
            </c:ext>
          </c:extLst>
        </c:ser>
        <c:dLbls>
          <c:showLegendKey val="0"/>
          <c:showVal val="0"/>
          <c:showCatName val="0"/>
          <c:showSerName val="0"/>
          <c:showPercent val="0"/>
          <c:showBubbleSize val="0"/>
        </c:dLbls>
        <c:marker val="1"/>
        <c:smooth val="0"/>
        <c:axId val="449453672"/>
        <c:axId val="449451320"/>
      </c:lineChart>
      <c:catAx>
        <c:axId val="449453672"/>
        <c:scaling>
          <c:orientation val="minMax"/>
        </c:scaling>
        <c:delete val="0"/>
        <c:axPos val="b"/>
        <c:numFmt formatCode="ge" sourceLinked="1"/>
        <c:majorTickMark val="none"/>
        <c:minorTickMark val="none"/>
        <c:tickLblPos val="none"/>
        <c:crossAx val="449451320"/>
        <c:crosses val="autoZero"/>
        <c:auto val="0"/>
        <c:lblAlgn val="ctr"/>
        <c:lblOffset val="100"/>
        <c:noMultiLvlLbl val="1"/>
      </c:catAx>
      <c:valAx>
        <c:axId val="449451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9453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443-41B1-ACE1-D2E5229A6CD1}"/>
            </c:ext>
          </c:extLst>
        </c:ser>
        <c:dLbls>
          <c:showLegendKey val="0"/>
          <c:showVal val="0"/>
          <c:showCatName val="0"/>
          <c:showSerName val="0"/>
          <c:showPercent val="0"/>
          <c:showBubbleSize val="0"/>
        </c:dLbls>
        <c:gapWidth val="180"/>
        <c:overlap val="-90"/>
        <c:axId val="449451712"/>
        <c:axId val="452248080"/>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443-41B1-ACE1-D2E5229A6CD1}"/>
            </c:ext>
          </c:extLst>
        </c:ser>
        <c:dLbls>
          <c:showLegendKey val="0"/>
          <c:showVal val="0"/>
          <c:showCatName val="0"/>
          <c:showSerName val="0"/>
          <c:showPercent val="0"/>
          <c:showBubbleSize val="0"/>
        </c:dLbls>
        <c:marker val="1"/>
        <c:smooth val="0"/>
        <c:axId val="449451712"/>
        <c:axId val="452248080"/>
      </c:lineChart>
      <c:catAx>
        <c:axId val="449451712"/>
        <c:scaling>
          <c:orientation val="minMax"/>
        </c:scaling>
        <c:delete val="0"/>
        <c:axPos val="b"/>
        <c:numFmt formatCode="ge" sourceLinked="1"/>
        <c:majorTickMark val="none"/>
        <c:minorTickMark val="none"/>
        <c:tickLblPos val="none"/>
        <c:crossAx val="452248080"/>
        <c:crosses val="autoZero"/>
        <c:auto val="0"/>
        <c:lblAlgn val="ctr"/>
        <c:lblOffset val="100"/>
        <c:noMultiLvlLbl val="1"/>
      </c:catAx>
      <c:valAx>
        <c:axId val="452248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9451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08-47EA-B4D2-7C43A9247942}"/>
            </c:ext>
          </c:extLst>
        </c:ser>
        <c:dLbls>
          <c:showLegendKey val="0"/>
          <c:showVal val="0"/>
          <c:showCatName val="0"/>
          <c:showSerName val="0"/>
          <c:showPercent val="0"/>
          <c:showBubbleSize val="0"/>
        </c:dLbls>
        <c:gapWidth val="180"/>
        <c:overlap val="-90"/>
        <c:axId val="452249648"/>
        <c:axId val="4522484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08-47EA-B4D2-7C43A9247942}"/>
            </c:ext>
          </c:extLst>
        </c:ser>
        <c:dLbls>
          <c:showLegendKey val="0"/>
          <c:showVal val="0"/>
          <c:showCatName val="0"/>
          <c:showSerName val="0"/>
          <c:showPercent val="0"/>
          <c:showBubbleSize val="0"/>
        </c:dLbls>
        <c:marker val="1"/>
        <c:smooth val="0"/>
        <c:axId val="452249648"/>
        <c:axId val="452248472"/>
      </c:lineChart>
      <c:catAx>
        <c:axId val="452249648"/>
        <c:scaling>
          <c:orientation val="minMax"/>
        </c:scaling>
        <c:delete val="0"/>
        <c:axPos val="b"/>
        <c:numFmt formatCode="ge" sourceLinked="1"/>
        <c:majorTickMark val="none"/>
        <c:minorTickMark val="none"/>
        <c:tickLblPos val="none"/>
        <c:crossAx val="452248472"/>
        <c:crosses val="autoZero"/>
        <c:auto val="0"/>
        <c:lblAlgn val="ctr"/>
        <c:lblOffset val="100"/>
        <c:noMultiLvlLbl val="1"/>
      </c:catAx>
      <c:valAx>
        <c:axId val="452248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522496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37D-4E6D-AB51-EA7E2264BF66}"/>
            </c:ext>
          </c:extLst>
        </c:ser>
        <c:dLbls>
          <c:showLegendKey val="0"/>
          <c:showVal val="0"/>
          <c:showCatName val="0"/>
          <c:showSerName val="0"/>
          <c:showPercent val="0"/>
          <c:showBubbleSize val="0"/>
        </c:dLbls>
        <c:gapWidth val="180"/>
        <c:overlap val="-90"/>
        <c:axId val="448316064"/>
        <c:axId val="448317240"/>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37D-4E6D-AB51-EA7E2264BF66}"/>
            </c:ext>
          </c:extLst>
        </c:ser>
        <c:dLbls>
          <c:showLegendKey val="0"/>
          <c:showVal val="0"/>
          <c:showCatName val="0"/>
          <c:showSerName val="0"/>
          <c:showPercent val="0"/>
          <c:showBubbleSize val="0"/>
        </c:dLbls>
        <c:marker val="1"/>
        <c:smooth val="0"/>
        <c:axId val="448316064"/>
        <c:axId val="448317240"/>
      </c:lineChart>
      <c:catAx>
        <c:axId val="448316064"/>
        <c:scaling>
          <c:orientation val="minMax"/>
        </c:scaling>
        <c:delete val="0"/>
        <c:axPos val="b"/>
        <c:numFmt formatCode="ge" sourceLinked="1"/>
        <c:majorTickMark val="none"/>
        <c:minorTickMark val="none"/>
        <c:tickLblPos val="none"/>
        <c:crossAx val="448317240"/>
        <c:crosses val="autoZero"/>
        <c:auto val="0"/>
        <c:lblAlgn val="ctr"/>
        <c:lblOffset val="100"/>
        <c:noMultiLvlLbl val="1"/>
      </c:catAx>
      <c:valAx>
        <c:axId val="448317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831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1E-45A7-8356-3490F91BB898}"/>
            </c:ext>
          </c:extLst>
        </c:ser>
        <c:dLbls>
          <c:showLegendKey val="0"/>
          <c:showVal val="0"/>
          <c:showCatName val="0"/>
          <c:showSerName val="0"/>
          <c:showPercent val="0"/>
          <c:showBubbleSize val="0"/>
        </c:dLbls>
        <c:gapWidth val="180"/>
        <c:overlap val="-90"/>
        <c:axId val="446345152"/>
        <c:axId val="451918240"/>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1E-45A7-8356-3490F91BB898}"/>
            </c:ext>
          </c:extLst>
        </c:ser>
        <c:dLbls>
          <c:showLegendKey val="0"/>
          <c:showVal val="0"/>
          <c:showCatName val="0"/>
          <c:showSerName val="0"/>
          <c:showPercent val="0"/>
          <c:showBubbleSize val="0"/>
        </c:dLbls>
        <c:marker val="1"/>
        <c:smooth val="0"/>
        <c:axId val="446345152"/>
        <c:axId val="451918240"/>
      </c:lineChart>
      <c:catAx>
        <c:axId val="446345152"/>
        <c:scaling>
          <c:orientation val="minMax"/>
        </c:scaling>
        <c:delete val="0"/>
        <c:axPos val="b"/>
        <c:numFmt formatCode="ge" sourceLinked="1"/>
        <c:majorTickMark val="none"/>
        <c:minorTickMark val="none"/>
        <c:tickLblPos val="none"/>
        <c:crossAx val="451918240"/>
        <c:crosses val="autoZero"/>
        <c:auto val="0"/>
        <c:lblAlgn val="ctr"/>
        <c:lblOffset val="100"/>
        <c:noMultiLvlLbl val="1"/>
      </c:catAx>
      <c:valAx>
        <c:axId val="451918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6345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D2D-41D4-AE4D-01B2116A6D25}"/>
            </c:ext>
          </c:extLst>
        </c:ser>
        <c:dLbls>
          <c:showLegendKey val="0"/>
          <c:showVal val="0"/>
          <c:showCatName val="0"/>
          <c:showSerName val="0"/>
          <c:showPercent val="0"/>
          <c:showBubbleSize val="0"/>
        </c:dLbls>
        <c:gapWidth val="180"/>
        <c:overlap val="-90"/>
        <c:axId val="482606320"/>
        <c:axId val="4826067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D2D-41D4-AE4D-01B2116A6D25}"/>
            </c:ext>
          </c:extLst>
        </c:ser>
        <c:dLbls>
          <c:showLegendKey val="0"/>
          <c:showVal val="0"/>
          <c:showCatName val="0"/>
          <c:showSerName val="0"/>
          <c:showPercent val="0"/>
          <c:showBubbleSize val="0"/>
        </c:dLbls>
        <c:marker val="1"/>
        <c:smooth val="0"/>
        <c:axId val="482606320"/>
        <c:axId val="482606712"/>
      </c:lineChart>
      <c:catAx>
        <c:axId val="482606320"/>
        <c:scaling>
          <c:orientation val="minMax"/>
        </c:scaling>
        <c:delete val="0"/>
        <c:axPos val="b"/>
        <c:numFmt formatCode="ge" sourceLinked="1"/>
        <c:majorTickMark val="none"/>
        <c:minorTickMark val="none"/>
        <c:tickLblPos val="none"/>
        <c:crossAx val="482606712"/>
        <c:crosses val="autoZero"/>
        <c:auto val="0"/>
        <c:lblAlgn val="ctr"/>
        <c:lblOffset val="100"/>
        <c:noMultiLvlLbl val="1"/>
      </c:catAx>
      <c:valAx>
        <c:axId val="482606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2606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569-4735-8F64-6D04E1546B06}"/>
            </c:ext>
          </c:extLst>
        </c:ser>
        <c:dLbls>
          <c:showLegendKey val="0"/>
          <c:showVal val="0"/>
          <c:showCatName val="0"/>
          <c:showSerName val="0"/>
          <c:showPercent val="0"/>
          <c:showBubbleSize val="0"/>
        </c:dLbls>
        <c:gapWidth val="180"/>
        <c:overlap val="-90"/>
        <c:axId val="482607496"/>
        <c:axId val="482607888"/>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569-4735-8F64-6D04E1546B06}"/>
            </c:ext>
          </c:extLst>
        </c:ser>
        <c:dLbls>
          <c:showLegendKey val="0"/>
          <c:showVal val="0"/>
          <c:showCatName val="0"/>
          <c:showSerName val="0"/>
          <c:showPercent val="0"/>
          <c:showBubbleSize val="0"/>
        </c:dLbls>
        <c:marker val="1"/>
        <c:smooth val="0"/>
        <c:axId val="482607496"/>
        <c:axId val="482607888"/>
      </c:lineChart>
      <c:catAx>
        <c:axId val="482607496"/>
        <c:scaling>
          <c:orientation val="minMax"/>
        </c:scaling>
        <c:delete val="0"/>
        <c:axPos val="b"/>
        <c:numFmt formatCode="ge" sourceLinked="1"/>
        <c:majorTickMark val="none"/>
        <c:minorTickMark val="none"/>
        <c:tickLblPos val="none"/>
        <c:crossAx val="482607888"/>
        <c:crosses val="autoZero"/>
        <c:auto val="0"/>
        <c:lblAlgn val="ctr"/>
        <c:lblOffset val="100"/>
        <c:noMultiLvlLbl val="1"/>
      </c:catAx>
      <c:valAx>
        <c:axId val="482607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26074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5CD-4B1A-B390-442519306A8D}"/>
            </c:ext>
          </c:extLst>
        </c:ser>
        <c:dLbls>
          <c:showLegendKey val="0"/>
          <c:showVal val="0"/>
          <c:showCatName val="0"/>
          <c:showSerName val="0"/>
          <c:showPercent val="0"/>
          <c:showBubbleSize val="0"/>
        </c:dLbls>
        <c:gapWidth val="180"/>
        <c:overlap val="-90"/>
        <c:axId val="482609064"/>
        <c:axId val="482609456"/>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CD-4B1A-B390-442519306A8D}"/>
            </c:ext>
          </c:extLst>
        </c:ser>
        <c:dLbls>
          <c:showLegendKey val="0"/>
          <c:showVal val="0"/>
          <c:showCatName val="0"/>
          <c:showSerName val="0"/>
          <c:showPercent val="0"/>
          <c:showBubbleSize val="0"/>
        </c:dLbls>
        <c:marker val="1"/>
        <c:smooth val="0"/>
        <c:axId val="482609064"/>
        <c:axId val="482609456"/>
      </c:lineChart>
      <c:catAx>
        <c:axId val="482609064"/>
        <c:scaling>
          <c:orientation val="minMax"/>
        </c:scaling>
        <c:delete val="0"/>
        <c:axPos val="b"/>
        <c:numFmt formatCode="ge" sourceLinked="1"/>
        <c:majorTickMark val="none"/>
        <c:minorTickMark val="none"/>
        <c:tickLblPos val="none"/>
        <c:crossAx val="482609456"/>
        <c:crosses val="autoZero"/>
        <c:auto val="0"/>
        <c:lblAlgn val="ctr"/>
        <c:lblOffset val="100"/>
        <c:noMultiLvlLbl val="1"/>
      </c:catAx>
      <c:valAx>
        <c:axId val="482609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2609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766-4A6D-917C-7599E245CD93}"/>
            </c:ext>
          </c:extLst>
        </c:ser>
        <c:dLbls>
          <c:showLegendKey val="0"/>
          <c:showVal val="0"/>
          <c:showCatName val="0"/>
          <c:showSerName val="0"/>
          <c:showPercent val="0"/>
          <c:showBubbleSize val="0"/>
        </c:dLbls>
        <c:gapWidth val="180"/>
        <c:overlap val="-90"/>
        <c:axId val="482609848"/>
        <c:axId val="482727888"/>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66-4A6D-917C-7599E245CD93}"/>
            </c:ext>
          </c:extLst>
        </c:ser>
        <c:dLbls>
          <c:showLegendKey val="0"/>
          <c:showVal val="0"/>
          <c:showCatName val="0"/>
          <c:showSerName val="0"/>
          <c:showPercent val="0"/>
          <c:showBubbleSize val="0"/>
        </c:dLbls>
        <c:marker val="1"/>
        <c:smooth val="0"/>
        <c:axId val="482609848"/>
        <c:axId val="482727888"/>
      </c:lineChart>
      <c:catAx>
        <c:axId val="482609848"/>
        <c:scaling>
          <c:orientation val="minMax"/>
        </c:scaling>
        <c:delete val="0"/>
        <c:axPos val="b"/>
        <c:numFmt formatCode="ge" sourceLinked="1"/>
        <c:majorTickMark val="none"/>
        <c:minorTickMark val="none"/>
        <c:tickLblPos val="none"/>
        <c:crossAx val="482727888"/>
        <c:crosses val="autoZero"/>
        <c:auto val="0"/>
        <c:lblAlgn val="ctr"/>
        <c:lblOffset val="100"/>
        <c:noMultiLvlLbl val="1"/>
      </c:catAx>
      <c:valAx>
        <c:axId val="482727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2609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365.2</c:v>
                </c:pt>
                <c:pt idx="1">
                  <c:v>252.8</c:v>
                </c:pt>
                <c:pt idx="2">
                  <c:v>186.3</c:v>
                </c:pt>
                <c:pt idx="3">
                  <c:v>262.5</c:v>
                </c:pt>
                <c:pt idx="4">
                  <c:v>98.2</c:v>
                </c:pt>
              </c:numCache>
            </c:numRef>
          </c:val>
          <c:extLst xmlns:c16r2="http://schemas.microsoft.com/office/drawing/2015/06/chart">
            <c:ext xmlns:c16="http://schemas.microsoft.com/office/drawing/2014/chart" uri="{C3380CC4-5D6E-409C-BE32-E72D297353CC}">
              <c16:uniqueId val="{00000000-6FC6-4F95-9E33-A94C54C281A1}"/>
            </c:ext>
          </c:extLst>
        </c:ser>
        <c:dLbls>
          <c:showLegendKey val="0"/>
          <c:showVal val="0"/>
          <c:showCatName val="0"/>
          <c:showSerName val="0"/>
          <c:showPercent val="0"/>
          <c:showBubbleSize val="0"/>
        </c:dLbls>
        <c:gapWidth val="180"/>
        <c:overlap val="-90"/>
        <c:axId val="451300760"/>
        <c:axId val="451303112"/>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366.9</c:v>
                </c:pt>
                <c:pt idx="1">
                  <c:v>324.60000000000002</c:v>
                </c:pt>
                <c:pt idx="2">
                  <c:v>255.4</c:v>
                </c:pt>
                <c:pt idx="3">
                  <c:v>269.8</c:v>
                </c:pt>
                <c:pt idx="4">
                  <c:v>247.9</c:v>
                </c:pt>
              </c:numCache>
            </c:numRef>
          </c:val>
          <c:smooth val="0"/>
          <c:extLst xmlns:c16r2="http://schemas.microsoft.com/office/drawing/2015/06/chart">
            <c:ext xmlns:c16="http://schemas.microsoft.com/office/drawing/2014/chart" uri="{C3380CC4-5D6E-409C-BE32-E72D297353CC}">
              <c16:uniqueId val="{00000001-6FC6-4F95-9E33-A94C54C281A1}"/>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6FC6-4F95-9E33-A94C54C281A1}"/>
            </c:ext>
          </c:extLst>
        </c:ser>
        <c:dLbls>
          <c:showLegendKey val="0"/>
          <c:showVal val="0"/>
          <c:showCatName val="0"/>
          <c:showSerName val="0"/>
          <c:showPercent val="0"/>
          <c:showBubbleSize val="0"/>
        </c:dLbls>
        <c:marker val="1"/>
        <c:smooth val="0"/>
        <c:axId val="451300760"/>
        <c:axId val="451303112"/>
      </c:lineChart>
      <c:catAx>
        <c:axId val="451300760"/>
        <c:scaling>
          <c:orientation val="minMax"/>
        </c:scaling>
        <c:delete val="0"/>
        <c:axPos val="b"/>
        <c:numFmt formatCode="ge" sourceLinked="1"/>
        <c:majorTickMark val="none"/>
        <c:minorTickMark val="none"/>
        <c:tickLblPos val="none"/>
        <c:crossAx val="451303112"/>
        <c:crosses val="autoZero"/>
        <c:auto val="0"/>
        <c:lblAlgn val="ctr"/>
        <c:lblOffset val="100"/>
        <c:noMultiLvlLbl val="1"/>
      </c:catAx>
      <c:valAx>
        <c:axId val="451303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13007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C2-48FA-9EEB-885B62C87084}"/>
            </c:ext>
          </c:extLst>
        </c:ser>
        <c:dLbls>
          <c:showLegendKey val="0"/>
          <c:showVal val="0"/>
          <c:showCatName val="0"/>
          <c:showSerName val="0"/>
          <c:showPercent val="0"/>
          <c:showBubbleSize val="0"/>
        </c:dLbls>
        <c:gapWidth val="180"/>
        <c:overlap val="-90"/>
        <c:axId val="482728672"/>
        <c:axId val="482729064"/>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C2-48FA-9EEB-885B62C87084}"/>
            </c:ext>
          </c:extLst>
        </c:ser>
        <c:dLbls>
          <c:showLegendKey val="0"/>
          <c:showVal val="0"/>
          <c:showCatName val="0"/>
          <c:showSerName val="0"/>
          <c:showPercent val="0"/>
          <c:showBubbleSize val="0"/>
        </c:dLbls>
        <c:marker val="1"/>
        <c:smooth val="0"/>
        <c:axId val="482728672"/>
        <c:axId val="482729064"/>
      </c:lineChart>
      <c:catAx>
        <c:axId val="482728672"/>
        <c:scaling>
          <c:orientation val="minMax"/>
        </c:scaling>
        <c:delete val="0"/>
        <c:axPos val="b"/>
        <c:numFmt formatCode="ge" sourceLinked="1"/>
        <c:majorTickMark val="none"/>
        <c:minorTickMark val="none"/>
        <c:tickLblPos val="none"/>
        <c:crossAx val="482729064"/>
        <c:crosses val="autoZero"/>
        <c:auto val="0"/>
        <c:lblAlgn val="ctr"/>
        <c:lblOffset val="100"/>
        <c:noMultiLvlLbl val="1"/>
      </c:catAx>
      <c:valAx>
        <c:axId val="482729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2728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21.5</c:v>
                </c:pt>
                <c:pt idx="1">
                  <c:v>21</c:v>
                </c:pt>
                <c:pt idx="2">
                  <c:v>19.100000000000001</c:v>
                </c:pt>
                <c:pt idx="3">
                  <c:v>26</c:v>
                </c:pt>
                <c:pt idx="4">
                  <c:v>16.3</c:v>
                </c:pt>
              </c:numCache>
            </c:numRef>
          </c:val>
          <c:extLst xmlns:c16r2="http://schemas.microsoft.com/office/drawing/2015/06/chart">
            <c:ext xmlns:c16="http://schemas.microsoft.com/office/drawing/2014/chart" uri="{C3380CC4-5D6E-409C-BE32-E72D297353CC}">
              <c16:uniqueId val="{00000000-9ADB-422B-885D-F0C419C91AE6}"/>
            </c:ext>
          </c:extLst>
        </c:ser>
        <c:dLbls>
          <c:showLegendKey val="0"/>
          <c:showVal val="0"/>
          <c:showCatName val="0"/>
          <c:showSerName val="0"/>
          <c:showPercent val="0"/>
          <c:showBubbleSize val="0"/>
        </c:dLbls>
        <c:gapWidth val="180"/>
        <c:overlap val="-90"/>
        <c:axId val="482729848"/>
        <c:axId val="48273024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19.600000000000001</c:v>
                </c:pt>
                <c:pt idx="1">
                  <c:v>18.5</c:v>
                </c:pt>
                <c:pt idx="2">
                  <c:v>16.100000000000001</c:v>
                </c:pt>
                <c:pt idx="3">
                  <c:v>19.600000000000001</c:v>
                </c:pt>
                <c:pt idx="4">
                  <c:v>17.899999999999999</c:v>
                </c:pt>
              </c:numCache>
            </c:numRef>
          </c:val>
          <c:smooth val="0"/>
          <c:extLst xmlns:c16r2="http://schemas.microsoft.com/office/drawing/2015/06/chart">
            <c:ext xmlns:c16="http://schemas.microsoft.com/office/drawing/2014/chart" uri="{C3380CC4-5D6E-409C-BE32-E72D297353CC}">
              <c16:uniqueId val="{00000001-9ADB-422B-885D-F0C419C91AE6}"/>
            </c:ext>
          </c:extLst>
        </c:ser>
        <c:dLbls>
          <c:showLegendKey val="0"/>
          <c:showVal val="0"/>
          <c:showCatName val="0"/>
          <c:showSerName val="0"/>
          <c:showPercent val="0"/>
          <c:showBubbleSize val="0"/>
        </c:dLbls>
        <c:marker val="1"/>
        <c:smooth val="0"/>
        <c:axId val="482729848"/>
        <c:axId val="482730240"/>
      </c:lineChart>
      <c:catAx>
        <c:axId val="482729848"/>
        <c:scaling>
          <c:orientation val="minMax"/>
        </c:scaling>
        <c:delete val="0"/>
        <c:axPos val="b"/>
        <c:numFmt formatCode="ge" sourceLinked="1"/>
        <c:majorTickMark val="none"/>
        <c:minorTickMark val="none"/>
        <c:tickLblPos val="none"/>
        <c:crossAx val="482730240"/>
        <c:crosses val="autoZero"/>
        <c:auto val="0"/>
        <c:lblAlgn val="ctr"/>
        <c:lblOffset val="100"/>
        <c:noMultiLvlLbl val="1"/>
      </c:catAx>
      <c:valAx>
        <c:axId val="482730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2729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39.4</c:v>
                </c:pt>
                <c:pt idx="1">
                  <c:v>56.8</c:v>
                </c:pt>
                <c:pt idx="2">
                  <c:v>63.2</c:v>
                </c:pt>
                <c:pt idx="3">
                  <c:v>42.5</c:v>
                </c:pt>
                <c:pt idx="4">
                  <c:v>65.8</c:v>
                </c:pt>
              </c:numCache>
            </c:numRef>
          </c:val>
          <c:extLst xmlns:c16r2="http://schemas.microsoft.com/office/drawing/2015/06/chart">
            <c:ext xmlns:c16="http://schemas.microsoft.com/office/drawing/2014/chart" uri="{C3380CC4-5D6E-409C-BE32-E72D297353CC}">
              <c16:uniqueId val="{00000000-752E-4CBC-9ACD-06D8B23B9F03}"/>
            </c:ext>
          </c:extLst>
        </c:ser>
        <c:dLbls>
          <c:showLegendKey val="0"/>
          <c:showVal val="0"/>
          <c:showCatName val="0"/>
          <c:showSerName val="0"/>
          <c:showPercent val="0"/>
          <c:showBubbleSize val="0"/>
        </c:dLbls>
        <c:gapWidth val="180"/>
        <c:overlap val="-90"/>
        <c:axId val="482731024"/>
        <c:axId val="482731416"/>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45.4</c:v>
                </c:pt>
                <c:pt idx="1">
                  <c:v>46.6</c:v>
                </c:pt>
                <c:pt idx="2">
                  <c:v>48.3</c:v>
                </c:pt>
                <c:pt idx="3">
                  <c:v>48.2</c:v>
                </c:pt>
                <c:pt idx="4">
                  <c:v>34.5</c:v>
                </c:pt>
              </c:numCache>
            </c:numRef>
          </c:val>
          <c:smooth val="0"/>
          <c:extLst xmlns:c16r2="http://schemas.microsoft.com/office/drawing/2015/06/chart">
            <c:ext xmlns:c16="http://schemas.microsoft.com/office/drawing/2014/chart" uri="{C3380CC4-5D6E-409C-BE32-E72D297353CC}">
              <c16:uniqueId val="{00000001-752E-4CBC-9ACD-06D8B23B9F03}"/>
            </c:ext>
          </c:extLst>
        </c:ser>
        <c:dLbls>
          <c:showLegendKey val="0"/>
          <c:showVal val="0"/>
          <c:showCatName val="0"/>
          <c:showSerName val="0"/>
          <c:showPercent val="0"/>
          <c:showBubbleSize val="0"/>
        </c:dLbls>
        <c:marker val="1"/>
        <c:smooth val="0"/>
        <c:axId val="482731024"/>
        <c:axId val="482731416"/>
      </c:lineChart>
      <c:catAx>
        <c:axId val="482731024"/>
        <c:scaling>
          <c:orientation val="minMax"/>
        </c:scaling>
        <c:delete val="0"/>
        <c:axPos val="b"/>
        <c:numFmt formatCode="ge" sourceLinked="1"/>
        <c:majorTickMark val="none"/>
        <c:minorTickMark val="none"/>
        <c:tickLblPos val="none"/>
        <c:crossAx val="482731416"/>
        <c:crosses val="autoZero"/>
        <c:auto val="0"/>
        <c:lblAlgn val="ctr"/>
        <c:lblOffset val="100"/>
        <c:noMultiLvlLbl val="1"/>
      </c:catAx>
      <c:valAx>
        <c:axId val="482731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27310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87</c:v>
                </c:pt>
                <c:pt idx="1">
                  <c:v>58.6</c:v>
                </c:pt>
                <c:pt idx="2">
                  <c:v>32.1</c:v>
                </c:pt>
                <c:pt idx="3">
                  <c:v>0</c:v>
                </c:pt>
                <c:pt idx="4">
                  <c:v>0</c:v>
                </c:pt>
              </c:numCache>
            </c:numRef>
          </c:val>
          <c:extLst xmlns:c16r2="http://schemas.microsoft.com/office/drawing/2015/06/chart">
            <c:ext xmlns:c16="http://schemas.microsoft.com/office/drawing/2014/chart" uri="{C3380CC4-5D6E-409C-BE32-E72D297353CC}">
              <c16:uniqueId val="{00000000-1A31-4A05-BC24-A4761191BDBB}"/>
            </c:ext>
          </c:extLst>
        </c:ser>
        <c:dLbls>
          <c:showLegendKey val="0"/>
          <c:showVal val="0"/>
          <c:showCatName val="0"/>
          <c:showSerName val="0"/>
          <c:showPercent val="0"/>
          <c:showBubbleSize val="0"/>
        </c:dLbls>
        <c:gapWidth val="180"/>
        <c:overlap val="-90"/>
        <c:axId val="453344584"/>
        <c:axId val="453344976"/>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178.4</c:v>
                </c:pt>
                <c:pt idx="1">
                  <c:v>146.19999999999999</c:v>
                </c:pt>
                <c:pt idx="2">
                  <c:v>137.1</c:v>
                </c:pt>
                <c:pt idx="3">
                  <c:v>83.3</c:v>
                </c:pt>
                <c:pt idx="4">
                  <c:v>61.6</c:v>
                </c:pt>
              </c:numCache>
            </c:numRef>
          </c:val>
          <c:smooth val="0"/>
          <c:extLst xmlns:c16r2="http://schemas.microsoft.com/office/drawing/2015/06/chart">
            <c:ext xmlns:c16="http://schemas.microsoft.com/office/drawing/2014/chart" uri="{C3380CC4-5D6E-409C-BE32-E72D297353CC}">
              <c16:uniqueId val="{00000001-1A31-4A05-BC24-A4761191BDBB}"/>
            </c:ext>
          </c:extLst>
        </c:ser>
        <c:dLbls>
          <c:showLegendKey val="0"/>
          <c:showVal val="0"/>
          <c:showCatName val="0"/>
          <c:showSerName val="0"/>
          <c:showPercent val="0"/>
          <c:showBubbleSize val="0"/>
        </c:dLbls>
        <c:marker val="1"/>
        <c:smooth val="0"/>
        <c:axId val="453344584"/>
        <c:axId val="453344976"/>
      </c:lineChart>
      <c:catAx>
        <c:axId val="453344584"/>
        <c:scaling>
          <c:orientation val="minMax"/>
        </c:scaling>
        <c:delete val="0"/>
        <c:axPos val="b"/>
        <c:numFmt formatCode="ge" sourceLinked="1"/>
        <c:majorTickMark val="none"/>
        <c:minorTickMark val="none"/>
        <c:tickLblPos val="none"/>
        <c:crossAx val="453344976"/>
        <c:crosses val="autoZero"/>
        <c:auto val="0"/>
        <c:lblAlgn val="ctr"/>
        <c:lblOffset val="100"/>
        <c:noMultiLvlLbl val="1"/>
      </c:catAx>
      <c:valAx>
        <c:axId val="453344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3344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869-4F53-95D4-61BA49DB0CD0}"/>
            </c:ext>
          </c:extLst>
        </c:ser>
        <c:dLbls>
          <c:showLegendKey val="0"/>
          <c:showVal val="0"/>
          <c:showCatName val="0"/>
          <c:showSerName val="0"/>
          <c:showPercent val="0"/>
          <c:showBubbleSize val="0"/>
        </c:dLbls>
        <c:gapWidth val="180"/>
        <c:overlap val="-90"/>
        <c:axId val="453345760"/>
        <c:axId val="453346152"/>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869-4F53-95D4-61BA49DB0CD0}"/>
            </c:ext>
          </c:extLst>
        </c:ser>
        <c:dLbls>
          <c:showLegendKey val="0"/>
          <c:showVal val="0"/>
          <c:showCatName val="0"/>
          <c:showSerName val="0"/>
          <c:showPercent val="0"/>
          <c:showBubbleSize val="0"/>
        </c:dLbls>
        <c:marker val="1"/>
        <c:smooth val="0"/>
        <c:axId val="453345760"/>
        <c:axId val="453346152"/>
      </c:lineChart>
      <c:catAx>
        <c:axId val="453345760"/>
        <c:scaling>
          <c:orientation val="minMax"/>
        </c:scaling>
        <c:delete val="0"/>
        <c:axPos val="b"/>
        <c:numFmt formatCode="ge" sourceLinked="1"/>
        <c:majorTickMark val="none"/>
        <c:minorTickMark val="none"/>
        <c:tickLblPos val="none"/>
        <c:crossAx val="453346152"/>
        <c:crosses val="autoZero"/>
        <c:auto val="0"/>
        <c:lblAlgn val="ctr"/>
        <c:lblOffset val="100"/>
        <c:noMultiLvlLbl val="1"/>
      </c:catAx>
      <c:valAx>
        <c:axId val="453346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33457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1666-49FD-85C5-D472EE484420}"/>
            </c:ext>
          </c:extLst>
        </c:ser>
        <c:dLbls>
          <c:showLegendKey val="0"/>
          <c:showVal val="0"/>
          <c:showCatName val="0"/>
          <c:showSerName val="0"/>
          <c:showPercent val="0"/>
          <c:showBubbleSize val="0"/>
        </c:dLbls>
        <c:gapWidth val="180"/>
        <c:overlap val="-90"/>
        <c:axId val="453346936"/>
        <c:axId val="453347328"/>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86.6</c:v>
                </c:pt>
                <c:pt idx="1">
                  <c:v>98.4</c:v>
                </c:pt>
                <c:pt idx="2">
                  <c:v>98.4</c:v>
                </c:pt>
                <c:pt idx="3">
                  <c:v>99.1</c:v>
                </c:pt>
                <c:pt idx="4">
                  <c:v>98.8</c:v>
                </c:pt>
              </c:numCache>
            </c:numRef>
          </c:val>
          <c:smooth val="0"/>
          <c:extLst xmlns:c16r2="http://schemas.microsoft.com/office/drawing/2015/06/chart">
            <c:ext xmlns:c16="http://schemas.microsoft.com/office/drawing/2014/chart" uri="{C3380CC4-5D6E-409C-BE32-E72D297353CC}">
              <c16:uniqueId val="{00000001-1666-49FD-85C5-D472EE484420}"/>
            </c:ext>
          </c:extLst>
        </c:ser>
        <c:dLbls>
          <c:showLegendKey val="0"/>
          <c:showVal val="0"/>
          <c:showCatName val="0"/>
          <c:showSerName val="0"/>
          <c:showPercent val="0"/>
          <c:showBubbleSize val="0"/>
        </c:dLbls>
        <c:marker val="1"/>
        <c:smooth val="0"/>
        <c:axId val="453346936"/>
        <c:axId val="453347328"/>
      </c:lineChart>
      <c:catAx>
        <c:axId val="453346936"/>
        <c:scaling>
          <c:orientation val="minMax"/>
        </c:scaling>
        <c:delete val="0"/>
        <c:axPos val="b"/>
        <c:numFmt formatCode="ge" sourceLinked="1"/>
        <c:majorTickMark val="none"/>
        <c:minorTickMark val="none"/>
        <c:tickLblPos val="none"/>
        <c:crossAx val="453347328"/>
        <c:crosses val="autoZero"/>
        <c:auto val="0"/>
        <c:lblAlgn val="ctr"/>
        <c:lblOffset val="100"/>
        <c:noMultiLvlLbl val="1"/>
      </c:catAx>
      <c:valAx>
        <c:axId val="453347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33469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AC2-4EA7-B6DB-9B688EE6580D}"/>
            </c:ext>
          </c:extLst>
        </c:ser>
        <c:dLbls>
          <c:showLegendKey val="0"/>
          <c:showVal val="0"/>
          <c:showCatName val="0"/>
          <c:showSerName val="0"/>
          <c:showPercent val="0"/>
          <c:showBubbleSize val="0"/>
        </c:dLbls>
        <c:gapWidth val="180"/>
        <c:overlap val="-90"/>
        <c:axId val="483265752"/>
        <c:axId val="483266144"/>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C2-4EA7-B6DB-9B688EE6580D}"/>
            </c:ext>
          </c:extLst>
        </c:ser>
        <c:dLbls>
          <c:showLegendKey val="0"/>
          <c:showVal val="0"/>
          <c:showCatName val="0"/>
          <c:showSerName val="0"/>
          <c:showPercent val="0"/>
          <c:showBubbleSize val="0"/>
        </c:dLbls>
        <c:marker val="1"/>
        <c:smooth val="0"/>
        <c:axId val="483265752"/>
        <c:axId val="483266144"/>
      </c:lineChart>
      <c:catAx>
        <c:axId val="483265752"/>
        <c:scaling>
          <c:orientation val="minMax"/>
        </c:scaling>
        <c:delete val="0"/>
        <c:axPos val="b"/>
        <c:numFmt formatCode="ge" sourceLinked="1"/>
        <c:majorTickMark val="none"/>
        <c:minorTickMark val="none"/>
        <c:tickLblPos val="none"/>
        <c:crossAx val="483266144"/>
        <c:crosses val="autoZero"/>
        <c:auto val="0"/>
        <c:lblAlgn val="ctr"/>
        <c:lblOffset val="100"/>
        <c:noMultiLvlLbl val="1"/>
      </c:catAx>
      <c:valAx>
        <c:axId val="483266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3265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663-4632-9DB8-BF1F28F0C854}"/>
            </c:ext>
          </c:extLst>
        </c:ser>
        <c:dLbls>
          <c:showLegendKey val="0"/>
          <c:showVal val="0"/>
          <c:showCatName val="0"/>
          <c:showSerName val="0"/>
          <c:showPercent val="0"/>
          <c:showBubbleSize val="0"/>
        </c:dLbls>
        <c:gapWidth val="180"/>
        <c:overlap val="-90"/>
        <c:axId val="483266928"/>
        <c:axId val="483267320"/>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663-4632-9DB8-BF1F28F0C854}"/>
            </c:ext>
          </c:extLst>
        </c:ser>
        <c:dLbls>
          <c:showLegendKey val="0"/>
          <c:showVal val="0"/>
          <c:showCatName val="0"/>
          <c:showSerName val="0"/>
          <c:showPercent val="0"/>
          <c:showBubbleSize val="0"/>
        </c:dLbls>
        <c:marker val="1"/>
        <c:smooth val="0"/>
        <c:axId val="483266928"/>
        <c:axId val="483267320"/>
      </c:lineChart>
      <c:catAx>
        <c:axId val="483266928"/>
        <c:scaling>
          <c:orientation val="minMax"/>
        </c:scaling>
        <c:delete val="0"/>
        <c:axPos val="b"/>
        <c:numFmt formatCode="ge" sourceLinked="1"/>
        <c:majorTickMark val="none"/>
        <c:minorTickMark val="none"/>
        <c:tickLblPos val="none"/>
        <c:crossAx val="483267320"/>
        <c:crosses val="autoZero"/>
        <c:auto val="0"/>
        <c:lblAlgn val="ctr"/>
        <c:lblOffset val="100"/>
        <c:noMultiLvlLbl val="1"/>
      </c:catAx>
      <c:valAx>
        <c:axId val="483267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32669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9A7-4219-98BE-2144CFCE1437}"/>
            </c:ext>
          </c:extLst>
        </c:ser>
        <c:dLbls>
          <c:showLegendKey val="0"/>
          <c:showVal val="0"/>
          <c:showCatName val="0"/>
          <c:showSerName val="0"/>
          <c:showPercent val="0"/>
          <c:showBubbleSize val="0"/>
        </c:dLbls>
        <c:gapWidth val="180"/>
        <c:overlap val="-90"/>
        <c:axId val="483268104"/>
        <c:axId val="483268496"/>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9A7-4219-98BE-2144CFCE1437}"/>
            </c:ext>
          </c:extLst>
        </c:ser>
        <c:dLbls>
          <c:showLegendKey val="0"/>
          <c:showVal val="0"/>
          <c:showCatName val="0"/>
          <c:showSerName val="0"/>
          <c:showPercent val="0"/>
          <c:showBubbleSize val="0"/>
        </c:dLbls>
        <c:marker val="1"/>
        <c:smooth val="0"/>
        <c:axId val="483268104"/>
        <c:axId val="483268496"/>
      </c:lineChart>
      <c:catAx>
        <c:axId val="483268104"/>
        <c:scaling>
          <c:orientation val="minMax"/>
        </c:scaling>
        <c:delete val="0"/>
        <c:axPos val="b"/>
        <c:numFmt formatCode="ge" sourceLinked="1"/>
        <c:majorTickMark val="none"/>
        <c:minorTickMark val="none"/>
        <c:tickLblPos val="none"/>
        <c:crossAx val="483268496"/>
        <c:crosses val="autoZero"/>
        <c:auto val="0"/>
        <c:lblAlgn val="ctr"/>
        <c:lblOffset val="100"/>
        <c:noMultiLvlLbl val="1"/>
      </c:catAx>
      <c:valAx>
        <c:axId val="483268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3268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A09-4E83-A73D-C1F6D95B5A02}"/>
            </c:ext>
          </c:extLst>
        </c:ser>
        <c:dLbls>
          <c:showLegendKey val="0"/>
          <c:showVal val="0"/>
          <c:showCatName val="0"/>
          <c:showSerName val="0"/>
          <c:showPercent val="0"/>
          <c:showBubbleSize val="0"/>
        </c:dLbls>
        <c:gapWidth val="180"/>
        <c:overlap val="-90"/>
        <c:axId val="483269280"/>
        <c:axId val="453591440"/>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09-4E83-A73D-C1F6D95B5A02}"/>
            </c:ext>
          </c:extLst>
        </c:ser>
        <c:dLbls>
          <c:showLegendKey val="0"/>
          <c:showVal val="0"/>
          <c:showCatName val="0"/>
          <c:showSerName val="0"/>
          <c:showPercent val="0"/>
          <c:showBubbleSize val="0"/>
        </c:dLbls>
        <c:marker val="1"/>
        <c:smooth val="0"/>
        <c:axId val="483269280"/>
        <c:axId val="453591440"/>
      </c:lineChart>
      <c:catAx>
        <c:axId val="483269280"/>
        <c:scaling>
          <c:orientation val="minMax"/>
        </c:scaling>
        <c:delete val="0"/>
        <c:axPos val="b"/>
        <c:numFmt formatCode="ge" sourceLinked="1"/>
        <c:majorTickMark val="none"/>
        <c:minorTickMark val="none"/>
        <c:tickLblPos val="none"/>
        <c:crossAx val="453591440"/>
        <c:crosses val="autoZero"/>
        <c:auto val="0"/>
        <c:lblAlgn val="ctr"/>
        <c:lblOffset val="100"/>
        <c:noMultiLvlLbl val="1"/>
      </c:catAx>
      <c:valAx>
        <c:axId val="453591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32692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CA8-4C28-BC74-0221B9608CEB}"/>
            </c:ext>
          </c:extLst>
        </c:ser>
        <c:dLbls>
          <c:showLegendKey val="0"/>
          <c:showVal val="0"/>
          <c:showCatName val="0"/>
          <c:showSerName val="0"/>
          <c:showPercent val="0"/>
          <c:showBubbleSize val="0"/>
        </c:dLbls>
        <c:gapWidth val="180"/>
        <c:overlap val="-90"/>
        <c:axId val="451094872"/>
        <c:axId val="451096048"/>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A8-4C28-BC74-0221B9608CEB}"/>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4CA8-4C28-BC74-0221B9608CEB}"/>
            </c:ext>
          </c:extLst>
        </c:ser>
        <c:dLbls>
          <c:showLegendKey val="0"/>
          <c:showVal val="0"/>
          <c:showCatName val="0"/>
          <c:showSerName val="0"/>
          <c:showPercent val="0"/>
          <c:showBubbleSize val="0"/>
        </c:dLbls>
        <c:marker val="1"/>
        <c:smooth val="0"/>
        <c:axId val="451094872"/>
        <c:axId val="451096048"/>
      </c:lineChart>
      <c:catAx>
        <c:axId val="451094872"/>
        <c:scaling>
          <c:orientation val="minMax"/>
        </c:scaling>
        <c:delete val="0"/>
        <c:axPos val="b"/>
        <c:numFmt formatCode="ge" sourceLinked="1"/>
        <c:majorTickMark val="none"/>
        <c:minorTickMark val="none"/>
        <c:tickLblPos val="none"/>
        <c:crossAx val="451096048"/>
        <c:crosses val="autoZero"/>
        <c:auto val="0"/>
        <c:lblAlgn val="ctr"/>
        <c:lblOffset val="100"/>
        <c:noMultiLvlLbl val="1"/>
      </c:catAx>
      <c:valAx>
        <c:axId val="451096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1094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33B-461F-9A8A-CD30811329A1}"/>
            </c:ext>
          </c:extLst>
        </c:ser>
        <c:dLbls>
          <c:showLegendKey val="0"/>
          <c:showVal val="0"/>
          <c:showCatName val="0"/>
          <c:showSerName val="0"/>
          <c:showPercent val="0"/>
          <c:showBubbleSize val="0"/>
        </c:dLbls>
        <c:gapWidth val="180"/>
        <c:overlap val="-90"/>
        <c:axId val="453592224"/>
        <c:axId val="453592616"/>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3B-461F-9A8A-CD30811329A1}"/>
            </c:ext>
          </c:extLst>
        </c:ser>
        <c:dLbls>
          <c:showLegendKey val="0"/>
          <c:showVal val="0"/>
          <c:showCatName val="0"/>
          <c:showSerName val="0"/>
          <c:showPercent val="0"/>
          <c:showBubbleSize val="0"/>
        </c:dLbls>
        <c:marker val="1"/>
        <c:smooth val="0"/>
        <c:axId val="453592224"/>
        <c:axId val="453592616"/>
      </c:lineChart>
      <c:catAx>
        <c:axId val="453592224"/>
        <c:scaling>
          <c:orientation val="minMax"/>
        </c:scaling>
        <c:delete val="0"/>
        <c:axPos val="b"/>
        <c:numFmt formatCode="ge" sourceLinked="1"/>
        <c:majorTickMark val="none"/>
        <c:minorTickMark val="none"/>
        <c:tickLblPos val="none"/>
        <c:crossAx val="453592616"/>
        <c:crosses val="autoZero"/>
        <c:auto val="0"/>
        <c:lblAlgn val="ctr"/>
        <c:lblOffset val="100"/>
        <c:noMultiLvlLbl val="1"/>
      </c:catAx>
      <c:valAx>
        <c:axId val="453592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35922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13055.9</c:v>
                </c:pt>
                <c:pt idx="1">
                  <c:v>15981.9</c:v>
                </c:pt>
                <c:pt idx="2">
                  <c:v>19748.7</c:v>
                </c:pt>
                <c:pt idx="3">
                  <c:v>14281.1</c:v>
                </c:pt>
                <c:pt idx="4">
                  <c:v>23296.7</c:v>
                </c:pt>
              </c:numCache>
            </c:numRef>
          </c:val>
          <c:extLst xmlns:c16r2="http://schemas.microsoft.com/office/drawing/2015/06/chart">
            <c:ext xmlns:c16="http://schemas.microsoft.com/office/drawing/2014/chart" uri="{C3380CC4-5D6E-409C-BE32-E72D297353CC}">
              <c16:uniqueId val="{00000000-5ADF-4888-9208-02AC55DC5C41}"/>
            </c:ext>
          </c:extLst>
        </c:ser>
        <c:dLbls>
          <c:showLegendKey val="0"/>
          <c:showVal val="0"/>
          <c:showCatName val="0"/>
          <c:showSerName val="0"/>
          <c:showPercent val="0"/>
          <c:showBubbleSize val="0"/>
        </c:dLbls>
        <c:gapWidth val="180"/>
        <c:overlap val="-90"/>
        <c:axId val="451093304"/>
        <c:axId val="4510956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11717.4</c:v>
                </c:pt>
                <c:pt idx="1">
                  <c:v>17642.5</c:v>
                </c:pt>
                <c:pt idx="2">
                  <c:v>18815.8</c:v>
                </c:pt>
                <c:pt idx="3">
                  <c:v>22847.9</c:v>
                </c:pt>
                <c:pt idx="4">
                  <c:v>19210.5</c:v>
                </c:pt>
              </c:numCache>
            </c:numRef>
          </c:val>
          <c:smooth val="0"/>
          <c:extLst xmlns:c16r2="http://schemas.microsoft.com/office/drawing/2015/06/chart">
            <c:ext xmlns:c16="http://schemas.microsoft.com/office/drawing/2014/chart" uri="{C3380CC4-5D6E-409C-BE32-E72D297353CC}">
              <c16:uniqueId val="{00000001-5ADF-4888-9208-02AC55DC5C41}"/>
            </c:ext>
          </c:extLst>
        </c:ser>
        <c:dLbls>
          <c:showLegendKey val="0"/>
          <c:showVal val="0"/>
          <c:showCatName val="0"/>
          <c:showSerName val="0"/>
          <c:showPercent val="0"/>
          <c:showBubbleSize val="0"/>
        </c:dLbls>
        <c:marker val="1"/>
        <c:smooth val="0"/>
        <c:axId val="451093304"/>
        <c:axId val="451095656"/>
      </c:lineChart>
      <c:catAx>
        <c:axId val="451093304"/>
        <c:scaling>
          <c:orientation val="minMax"/>
        </c:scaling>
        <c:delete val="0"/>
        <c:axPos val="b"/>
        <c:numFmt formatCode="ge" sourceLinked="1"/>
        <c:majorTickMark val="none"/>
        <c:minorTickMark val="none"/>
        <c:tickLblPos val="none"/>
        <c:crossAx val="451095656"/>
        <c:crosses val="autoZero"/>
        <c:auto val="0"/>
        <c:lblAlgn val="ctr"/>
        <c:lblOffset val="100"/>
        <c:noMultiLvlLbl val="1"/>
      </c:catAx>
      <c:valAx>
        <c:axId val="451095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1093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37113</c:v>
                </c:pt>
                <c:pt idx="1">
                  <c:v>30482</c:v>
                </c:pt>
                <c:pt idx="2">
                  <c:v>20435</c:v>
                </c:pt>
                <c:pt idx="3">
                  <c:v>51368</c:v>
                </c:pt>
                <c:pt idx="4">
                  <c:v>17908</c:v>
                </c:pt>
              </c:numCache>
            </c:numRef>
          </c:val>
          <c:extLst xmlns:c16r2="http://schemas.microsoft.com/office/drawing/2015/06/chart">
            <c:ext xmlns:c16="http://schemas.microsoft.com/office/drawing/2014/chart" uri="{C3380CC4-5D6E-409C-BE32-E72D297353CC}">
              <c16:uniqueId val="{00000000-9F67-4518-99BB-54E694563675}"/>
            </c:ext>
          </c:extLst>
        </c:ser>
        <c:dLbls>
          <c:showLegendKey val="0"/>
          <c:showVal val="0"/>
          <c:showCatName val="0"/>
          <c:showSerName val="0"/>
          <c:showPercent val="0"/>
          <c:showBubbleSize val="0"/>
        </c:dLbls>
        <c:gapWidth val="180"/>
        <c:overlap val="-90"/>
        <c:axId val="452314912"/>
        <c:axId val="452314128"/>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108538</c:v>
                </c:pt>
                <c:pt idx="1">
                  <c:v>58539</c:v>
                </c:pt>
                <c:pt idx="2">
                  <c:v>37685</c:v>
                </c:pt>
                <c:pt idx="3">
                  <c:v>2390</c:v>
                </c:pt>
                <c:pt idx="4">
                  <c:v>32739</c:v>
                </c:pt>
              </c:numCache>
            </c:numRef>
          </c:val>
          <c:smooth val="0"/>
          <c:extLst xmlns:c16r2="http://schemas.microsoft.com/office/drawing/2015/06/chart">
            <c:ext xmlns:c16="http://schemas.microsoft.com/office/drawing/2014/chart" uri="{C3380CC4-5D6E-409C-BE32-E72D297353CC}">
              <c16:uniqueId val="{00000001-9F67-4518-99BB-54E694563675}"/>
            </c:ext>
          </c:extLst>
        </c:ser>
        <c:dLbls>
          <c:showLegendKey val="0"/>
          <c:showVal val="0"/>
          <c:showCatName val="0"/>
          <c:showSerName val="0"/>
          <c:showPercent val="0"/>
          <c:showBubbleSize val="0"/>
        </c:dLbls>
        <c:marker val="1"/>
        <c:smooth val="0"/>
        <c:axId val="452314912"/>
        <c:axId val="452314128"/>
      </c:lineChart>
      <c:catAx>
        <c:axId val="452314912"/>
        <c:scaling>
          <c:orientation val="minMax"/>
        </c:scaling>
        <c:delete val="0"/>
        <c:axPos val="b"/>
        <c:numFmt formatCode="ge" sourceLinked="1"/>
        <c:majorTickMark val="none"/>
        <c:minorTickMark val="none"/>
        <c:tickLblPos val="none"/>
        <c:crossAx val="452314128"/>
        <c:crosses val="autoZero"/>
        <c:auto val="0"/>
        <c:lblAlgn val="ctr"/>
        <c:lblOffset val="100"/>
        <c:noMultiLvlLbl val="1"/>
      </c:catAx>
      <c:valAx>
        <c:axId val="452314128"/>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2314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21.5</c:v>
                </c:pt>
                <c:pt idx="1">
                  <c:v>21</c:v>
                </c:pt>
                <c:pt idx="2">
                  <c:v>19.100000000000001</c:v>
                </c:pt>
                <c:pt idx="3">
                  <c:v>26</c:v>
                </c:pt>
                <c:pt idx="4">
                  <c:v>16.3</c:v>
                </c:pt>
              </c:numCache>
            </c:numRef>
          </c:val>
          <c:extLst xmlns:c16r2="http://schemas.microsoft.com/office/drawing/2015/06/chart">
            <c:ext xmlns:c16="http://schemas.microsoft.com/office/drawing/2014/chart" uri="{C3380CC4-5D6E-409C-BE32-E72D297353CC}">
              <c16:uniqueId val="{00000000-428D-4EFF-A5F5-CB62AF8A99DE}"/>
            </c:ext>
          </c:extLst>
        </c:ser>
        <c:dLbls>
          <c:showLegendKey val="0"/>
          <c:showVal val="0"/>
          <c:showCatName val="0"/>
          <c:showSerName val="0"/>
          <c:showPercent val="0"/>
          <c:showBubbleSize val="0"/>
        </c:dLbls>
        <c:gapWidth val="180"/>
        <c:overlap val="-90"/>
        <c:axId val="452314520"/>
        <c:axId val="45231295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35.9</c:v>
                </c:pt>
                <c:pt idx="1">
                  <c:v>35.299999999999997</c:v>
                </c:pt>
                <c:pt idx="2">
                  <c:v>32.299999999999997</c:v>
                </c:pt>
                <c:pt idx="3">
                  <c:v>35.799999999999997</c:v>
                </c:pt>
                <c:pt idx="4">
                  <c:v>31.7</c:v>
                </c:pt>
              </c:numCache>
            </c:numRef>
          </c:val>
          <c:smooth val="0"/>
          <c:extLst xmlns:c16r2="http://schemas.microsoft.com/office/drawing/2015/06/chart">
            <c:ext xmlns:c16="http://schemas.microsoft.com/office/drawing/2014/chart" uri="{C3380CC4-5D6E-409C-BE32-E72D297353CC}">
              <c16:uniqueId val="{00000001-428D-4EFF-A5F5-CB62AF8A99DE}"/>
            </c:ext>
          </c:extLst>
        </c:ser>
        <c:dLbls>
          <c:showLegendKey val="0"/>
          <c:showVal val="0"/>
          <c:showCatName val="0"/>
          <c:showSerName val="0"/>
          <c:showPercent val="0"/>
          <c:showBubbleSize val="0"/>
        </c:dLbls>
        <c:marker val="1"/>
        <c:smooth val="0"/>
        <c:axId val="452314520"/>
        <c:axId val="452312952"/>
      </c:lineChart>
      <c:catAx>
        <c:axId val="452314520"/>
        <c:scaling>
          <c:orientation val="minMax"/>
        </c:scaling>
        <c:delete val="0"/>
        <c:axPos val="b"/>
        <c:numFmt formatCode="ge" sourceLinked="1"/>
        <c:majorTickMark val="none"/>
        <c:minorTickMark val="none"/>
        <c:tickLblPos val="none"/>
        <c:crossAx val="452312952"/>
        <c:crosses val="autoZero"/>
        <c:auto val="0"/>
        <c:lblAlgn val="ctr"/>
        <c:lblOffset val="100"/>
        <c:noMultiLvlLbl val="1"/>
      </c:catAx>
      <c:valAx>
        <c:axId val="452312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23145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39.4</c:v>
                </c:pt>
                <c:pt idx="1">
                  <c:v>56.8</c:v>
                </c:pt>
                <c:pt idx="2">
                  <c:v>63.2</c:v>
                </c:pt>
                <c:pt idx="3">
                  <c:v>42.5</c:v>
                </c:pt>
                <c:pt idx="4">
                  <c:v>65.8</c:v>
                </c:pt>
              </c:numCache>
            </c:numRef>
          </c:val>
          <c:extLst xmlns:c16r2="http://schemas.microsoft.com/office/drawing/2015/06/chart">
            <c:ext xmlns:c16="http://schemas.microsoft.com/office/drawing/2014/chart" uri="{C3380CC4-5D6E-409C-BE32-E72D297353CC}">
              <c16:uniqueId val="{00000000-E064-42FE-A291-9AEDF2858CA4}"/>
            </c:ext>
          </c:extLst>
        </c:ser>
        <c:dLbls>
          <c:showLegendKey val="0"/>
          <c:showVal val="0"/>
          <c:showCatName val="0"/>
          <c:showSerName val="0"/>
          <c:showPercent val="0"/>
          <c:showBubbleSize val="0"/>
        </c:dLbls>
        <c:gapWidth val="180"/>
        <c:overlap val="-90"/>
        <c:axId val="451095264"/>
        <c:axId val="45109448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23</c:v>
                </c:pt>
                <c:pt idx="1">
                  <c:v>14.6</c:v>
                </c:pt>
                <c:pt idx="2">
                  <c:v>17.3</c:v>
                </c:pt>
                <c:pt idx="3">
                  <c:v>14.6</c:v>
                </c:pt>
                <c:pt idx="4">
                  <c:v>11.9</c:v>
                </c:pt>
              </c:numCache>
            </c:numRef>
          </c:val>
          <c:smooth val="0"/>
          <c:extLst xmlns:c16r2="http://schemas.microsoft.com/office/drawing/2015/06/chart">
            <c:ext xmlns:c16="http://schemas.microsoft.com/office/drawing/2014/chart" uri="{C3380CC4-5D6E-409C-BE32-E72D297353CC}">
              <c16:uniqueId val="{00000001-E064-42FE-A291-9AEDF2858CA4}"/>
            </c:ext>
          </c:extLst>
        </c:ser>
        <c:dLbls>
          <c:showLegendKey val="0"/>
          <c:showVal val="0"/>
          <c:showCatName val="0"/>
          <c:showSerName val="0"/>
          <c:showPercent val="0"/>
          <c:showBubbleSize val="0"/>
        </c:dLbls>
        <c:marker val="1"/>
        <c:smooth val="0"/>
        <c:axId val="451095264"/>
        <c:axId val="451094480"/>
      </c:lineChart>
      <c:catAx>
        <c:axId val="451095264"/>
        <c:scaling>
          <c:orientation val="minMax"/>
        </c:scaling>
        <c:delete val="0"/>
        <c:axPos val="b"/>
        <c:numFmt formatCode="ge" sourceLinked="1"/>
        <c:majorTickMark val="none"/>
        <c:minorTickMark val="none"/>
        <c:tickLblPos val="none"/>
        <c:crossAx val="451094480"/>
        <c:crosses val="autoZero"/>
        <c:auto val="0"/>
        <c:lblAlgn val="ctr"/>
        <c:lblOffset val="100"/>
        <c:noMultiLvlLbl val="1"/>
      </c:catAx>
      <c:valAx>
        <c:axId val="451094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10952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87</c:v>
                </c:pt>
                <c:pt idx="1">
                  <c:v>58.6</c:v>
                </c:pt>
                <c:pt idx="2">
                  <c:v>32.1</c:v>
                </c:pt>
                <c:pt idx="3">
                  <c:v>0</c:v>
                </c:pt>
                <c:pt idx="4">
                  <c:v>0</c:v>
                </c:pt>
              </c:numCache>
            </c:numRef>
          </c:val>
          <c:extLst xmlns:c16r2="http://schemas.microsoft.com/office/drawing/2015/06/chart">
            <c:ext xmlns:c16="http://schemas.microsoft.com/office/drawing/2014/chart" uri="{C3380CC4-5D6E-409C-BE32-E72D297353CC}">
              <c16:uniqueId val="{00000000-6BB4-4D46-8692-A302C43A223D}"/>
            </c:ext>
          </c:extLst>
        </c:ser>
        <c:dLbls>
          <c:showLegendKey val="0"/>
          <c:showVal val="0"/>
          <c:showCatName val="0"/>
          <c:showSerName val="0"/>
          <c:showPercent val="0"/>
          <c:showBubbleSize val="0"/>
        </c:dLbls>
        <c:gapWidth val="180"/>
        <c:overlap val="-90"/>
        <c:axId val="235427912"/>
        <c:axId val="235427128"/>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106.8</c:v>
                </c:pt>
                <c:pt idx="1">
                  <c:v>102</c:v>
                </c:pt>
                <c:pt idx="2">
                  <c:v>100.7</c:v>
                </c:pt>
                <c:pt idx="3">
                  <c:v>100.1</c:v>
                </c:pt>
                <c:pt idx="4">
                  <c:v>132.80000000000001</c:v>
                </c:pt>
              </c:numCache>
            </c:numRef>
          </c:val>
          <c:smooth val="0"/>
          <c:extLst xmlns:c16r2="http://schemas.microsoft.com/office/drawing/2015/06/chart">
            <c:ext xmlns:c16="http://schemas.microsoft.com/office/drawing/2014/chart" uri="{C3380CC4-5D6E-409C-BE32-E72D297353CC}">
              <c16:uniqueId val="{00000001-6BB4-4D46-8692-A302C43A223D}"/>
            </c:ext>
          </c:extLst>
        </c:ser>
        <c:dLbls>
          <c:showLegendKey val="0"/>
          <c:showVal val="0"/>
          <c:showCatName val="0"/>
          <c:showSerName val="0"/>
          <c:showPercent val="0"/>
          <c:showBubbleSize val="0"/>
        </c:dLbls>
        <c:marker val="1"/>
        <c:smooth val="0"/>
        <c:axId val="235427912"/>
        <c:axId val="235427128"/>
      </c:lineChart>
      <c:catAx>
        <c:axId val="235427912"/>
        <c:scaling>
          <c:orientation val="minMax"/>
        </c:scaling>
        <c:delete val="0"/>
        <c:axPos val="b"/>
        <c:numFmt formatCode="ge" sourceLinked="1"/>
        <c:majorTickMark val="none"/>
        <c:minorTickMark val="none"/>
        <c:tickLblPos val="none"/>
        <c:crossAx val="235427128"/>
        <c:crosses val="autoZero"/>
        <c:auto val="0"/>
        <c:lblAlgn val="ctr"/>
        <c:lblOffset val="100"/>
        <c:noMultiLvlLbl val="1"/>
      </c:catAx>
      <c:valAx>
        <c:axId val="235427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5427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FE8-4A28-82F0-1D09AB432302}"/>
            </c:ext>
          </c:extLst>
        </c:ser>
        <c:dLbls>
          <c:showLegendKey val="0"/>
          <c:showVal val="0"/>
          <c:showCatName val="0"/>
          <c:showSerName val="0"/>
          <c:showPercent val="0"/>
          <c:showBubbleSize val="0"/>
        </c:dLbls>
        <c:gapWidth val="180"/>
        <c:overlap val="-90"/>
        <c:axId val="452311384"/>
        <c:axId val="235428304"/>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E8-4A28-82F0-1D09AB432302}"/>
            </c:ext>
          </c:extLst>
        </c:ser>
        <c:dLbls>
          <c:showLegendKey val="0"/>
          <c:showVal val="0"/>
          <c:showCatName val="0"/>
          <c:showSerName val="0"/>
          <c:showPercent val="0"/>
          <c:showBubbleSize val="0"/>
        </c:dLbls>
        <c:marker val="1"/>
        <c:smooth val="0"/>
        <c:axId val="452311384"/>
        <c:axId val="235428304"/>
      </c:lineChart>
      <c:catAx>
        <c:axId val="452311384"/>
        <c:scaling>
          <c:orientation val="minMax"/>
        </c:scaling>
        <c:delete val="0"/>
        <c:axPos val="b"/>
        <c:numFmt formatCode="ge" sourceLinked="1"/>
        <c:majorTickMark val="none"/>
        <c:minorTickMark val="none"/>
        <c:tickLblPos val="none"/>
        <c:crossAx val="235428304"/>
        <c:crosses val="autoZero"/>
        <c:auto val="0"/>
        <c:lblAlgn val="ctr"/>
        <c:lblOffset val="100"/>
        <c:noMultiLvlLbl val="1"/>
      </c:catAx>
      <c:valAx>
        <c:axId val="235428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5231138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04000000}"/>
            </a:ext>
          </a:extLst>
        </xdr:cNvPr>
        <xdr:cNvGrpSpPr/>
      </xdr:nvGrpSpPr>
      <xdr:grpSpPr>
        <a:xfrm>
          <a:off x="489770" y="7259989"/>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6490520" y="7259989"/>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08000000}"/>
            </a:ext>
          </a:extLst>
        </xdr:cNvPr>
        <xdr:cNvGrpSpPr/>
      </xdr:nvGrpSpPr>
      <xdr:grpSpPr>
        <a:xfrm>
          <a:off x="12491270" y="7259989"/>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18496102" y="7259989"/>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0C000000}"/>
            </a:ext>
          </a:extLst>
        </xdr:cNvPr>
        <xdr:cNvGrpSpPr/>
      </xdr:nvGrpSpPr>
      <xdr:grpSpPr>
        <a:xfrm>
          <a:off x="24524066" y="7259989"/>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xmlns=""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xmlns=""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xmlns=""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xmlns=""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xmlns=""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1D000000}"/>
            </a:ext>
          </a:extLst>
        </xdr:cNvPr>
        <xdr:cNvGrpSpPr/>
      </xdr:nvGrpSpPr>
      <xdr:grpSpPr>
        <a:xfrm>
          <a:off x="617271" y="12112831"/>
          <a:ext cx="5727086" cy="2869042"/>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1F000000}"/>
            </a:ext>
          </a:extLst>
        </xdr:cNvPr>
        <xdr:cNvGrpSpPr/>
      </xdr:nvGrpSpPr>
      <xdr:grpSpPr>
        <a:xfrm>
          <a:off x="617271" y="15133617"/>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21000000}"/>
            </a:ext>
          </a:extLst>
        </xdr:cNvPr>
        <xdr:cNvGrpSpPr/>
      </xdr:nvGrpSpPr>
      <xdr:grpSpPr>
        <a:xfrm>
          <a:off x="617271" y="18160588"/>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23000000}"/>
            </a:ext>
          </a:extLst>
        </xdr:cNvPr>
        <xdr:cNvGrpSpPr/>
      </xdr:nvGrpSpPr>
      <xdr:grpSpPr>
        <a:xfrm>
          <a:off x="617271" y="21170241"/>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25000000}"/>
            </a:ext>
          </a:extLst>
        </xdr:cNvPr>
        <xdr:cNvGrpSpPr/>
      </xdr:nvGrpSpPr>
      <xdr:grpSpPr>
        <a:xfrm>
          <a:off x="617271" y="24148969"/>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xmlns="" id="{00000000-0008-0000-0000-000027000000}"/>
            </a:ext>
          </a:extLst>
        </xdr:cNvPr>
        <xdr:cNvGrpSpPr/>
      </xdr:nvGrpSpPr>
      <xdr:grpSpPr>
        <a:xfrm>
          <a:off x="7039852" y="12112831"/>
          <a:ext cx="5223274" cy="2869042"/>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xmlns="" id="{00000000-0008-0000-0000-000029000000}"/>
            </a:ext>
          </a:extLst>
        </xdr:cNvPr>
        <xdr:cNvGrpSpPr/>
      </xdr:nvGrpSpPr>
      <xdr:grpSpPr>
        <a:xfrm>
          <a:off x="7039852" y="15133617"/>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xmlns="" id="{00000000-0008-0000-0000-00002B000000}"/>
            </a:ext>
          </a:extLst>
        </xdr:cNvPr>
        <xdr:cNvGrpSpPr/>
      </xdr:nvGrpSpPr>
      <xdr:grpSpPr>
        <a:xfrm>
          <a:off x="7039852" y="18160588"/>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xmlns="" id="{00000000-0008-0000-0000-00002D000000}"/>
            </a:ext>
          </a:extLst>
        </xdr:cNvPr>
        <xdr:cNvGrpSpPr/>
      </xdr:nvGrpSpPr>
      <xdr:grpSpPr>
        <a:xfrm>
          <a:off x="7039852" y="21170241"/>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xmlns="" id="{00000000-0008-0000-0000-00002F000000}"/>
            </a:ext>
          </a:extLst>
        </xdr:cNvPr>
        <xdr:cNvGrpSpPr/>
      </xdr:nvGrpSpPr>
      <xdr:grpSpPr>
        <a:xfrm>
          <a:off x="7039852" y="24148969"/>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xmlns="" id="{00000000-0008-0000-0000-000031000000}"/>
            </a:ext>
          </a:extLst>
        </xdr:cNvPr>
        <xdr:cNvGrpSpPr/>
      </xdr:nvGrpSpPr>
      <xdr:grpSpPr>
        <a:xfrm>
          <a:off x="12956483" y="12112831"/>
          <a:ext cx="5232798" cy="2869042"/>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xmlns="" id="{00000000-0008-0000-0000-000033000000}"/>
            </a:ext>
          </a:extLst>
        </xdr:cNvPr>
        <xdr:cNvGrpSpPr/>
      </xdr:nvGrpSpPr>
      <xdr:grpSpPr>
        <a:xfrm>
          <a:off x="12956483" y="15133617"/>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xmlns="" id="{00000000-0008-0000-0000-000035000000}"/>
            </a:ext>
          </a:extLst>
        </xdr:cNvPr>
        <xdr:cNvGrpSpPr/>
      </xdr:nvGrpSpPr>
      <xdr:grpSpPr>
        <a:xfrm>
          <a:off x="12956483" y="18160588"/>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xmlns="" id="{00000000-0008-0000-0000-000037000000}"/>
            </a:ext>
          </a:extLst>
        </xdr:cNvPr>
        <xdr:cNvGrpSpPr/>
      </xdr:nvGrpSpPr>
      <xdr:grpSpPr>
        <a:xfrm>
          <a:off x="12956483" y="21170241"/>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xmlns="" id="{00000000-0008-0000-0000-000039000000}"/>
            </a:ext>
          </a:extLst>
        </xdr:cNvPr>
        <xdr:cNvGrpSpPr/>
      </xdr:nvGrpSpPr>
      <xdr:grpSpPr>
        <a:xfrm>
          <a:off x="12956483" y="24148969"/>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xmlns="" id="{00000000-0008-0000-0000-00003B000000}"/>
            </a:ext>
          </a:extLst>
        </xdr:cNvPr>
        <xdr:cNvGrpSpPr/>
      </xdr:nvGrpSpPr>
      <xdr:grpSpPr>
        <a:xfrm>
          <a:off x="18858269" y="12112831"/>
          <a:ext cx="5232799" cy="2869042"/>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xmlns="" id="{00000000-0008-0000-0000-00003D000000}"/>
            </a:ext>
          </a:extLst>
        </xdr:cNvPr>
        <xdr:cNvGrpSpPr/>
      </xdr:nvGrpSpPr>
      <xdr:grpSpPr>
        <a:xfrm>
          <a:off x="18858269" y="15133617"/>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xmlns="" id="{00000000-0008-0000-0000-00003F000000}"/>
            </a:ext>
          </a:extLst>
        </xdr:cNvPr>
        <xdr:cNvGrpSpPr/>
      </xdr:nvGrpSpPr>
      <xdr:grpSpPr>
        <a:xfrm>
          <a:off x="18858269" y="18160588"/>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xmlns="" id="{00000000-0008-0000-0000-000041000000}"/>
            </a:ext>
          </a:extLst>
        </xdr:cNvPr>
        <xdr:cNvGrpSpPr/>
      </xdr:nvGrpSpPr>
      <xdr:grpSpPr>
        <a:xfrm>
          <a:off x="18858269" y="21170241"/>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xmlns="" id="{00000000-0008-0000-0000-000043000000}"/>
            </a:ext>
          </a:extLst>
        </xdr:cNvPr>
        <xdr:cNvGrpSpPr/>
      </xdr:nvGrpSpPr>
      <xdr:grpSpPr>
        <a:xfrm>
          <a:off x="18858269" y="24148969"/>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xmlns="" id="{00000000-0008-0000-0000-000045000000}"/>
            </a:ext>
          </a:extLst>
        </xdr:cNvPr>
        <xdr:cNvGrpSpPr/>
      </xdr:nvGrpSpPr>
      <xdr:grpSpPr>
        <a:xfrm>
          <a:off x="24810773" y="12112831"/>
          <a:ext cx="5232799" cy="2869042"/>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xmlns="" id="{00000000-0008-0000-0000-000047000000}"/>
            </a:ext>
          </a:extLst>
        </xdr:cNvPr>
        <xdr:cNvGrpSpPr/>
      </xdr:nvGrpSpPr>
      <xdr:grpSpPr>
        <a:xfrm>
          <a:off x="24810773" y="15133617"/>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xmlns="" id="{00000000-0008-0000-0000-000049000000}"/>
            </a:ext>
          </a:extLst>
        </xdr:cNvPr>
        <xdr:cNvGrpSpPr/>
      </xdr:nvGrpSpPr>
      <xdr:grpSpPr>
        <a:xfrm>
          <a:off x="24810773" y="18160588"/>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xmlns="" id="{00000000-0008-0000-0000-00004B000000}"/>
            </a:ext>
          </a:extLst>
        </xdr:cNvPr>
        <xdr:cNvGrpSpPr/>
      </xdr:nvGrpSpPr>
      <xdr:grpSpPr>
        <a:xfrm>
          <a:off x="24810773" y="21170241"/>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xmlns="" id="{00000000-0008-0000-0000-00004D000000}"/>
            </a:ext>
          </a:extLst>
        </xdr:cNvPr>
        <xdr:cNvGrpSpPr/>
      </xdr:nvGrpSpPr>
      <xdr:grpSpPr>
        <a:xfrm>
          <a:off x="24810773" y="24148969"/>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xmlns="" id="{00000000-0008-0000-0000-00004F000000}"/>
                </a:ext>
              </a:extLst>
            </xdr:cNvPr>
            <xdr:cNvPicPr preferRelativeResize="0">
              <a:picLocks noChangeArrowheads="1"/>
              <a:extLst>
                <a:ext uri="{84589F7E-364E-4C9E-8A38-B11213B215E9}">
                  <a14:cameraTool cellRange="データ!$AX$10:$BC$12" spid="_x0000_s1409"/>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xmlns="" id="{00000000-0008-0000-0000-000050000000}"/>
                </a:ext>
              </a:extLst>
            </xdr:cNvPr>
            <xdr:cNvPicPr preferRelativeResize="0">
              <a:picLocks noChangeArrowheads="1"/>
              <a:extLst>
                <a:ext uri="{84589F7E-364E-4C9E-8A38-B11213B215E9}">
                  <a14:cameraTool cellRange="データ!$BI$10:$BN$12" spid="_x0000_s1410"/>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xmlns="" id="{00000000-0008-0000-0000-000051000000}"/>
                </a:ext>
              </a:extLst>
            </xdr:cNvPr>
            <xdr:cNvPicPr preferRelativeResize="0">
              <a:picLocks noChangeArrowheads="1"/>
              <a:extLst>
                <a:ext uri="{84589F7E-364E-4C9E-8A38-B11213B215E9}">
                  <a14:cameraTool cellRange="データ!$BT$10:$BY$12" spid="_x0000_s1411"/>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xmlns="" id="{00000000-0008-0000-0000-000052000000}"/>
                </a:ext>
              </a:extLst>
            </xdr:cNvPr>
            <xdr:cNvPicPr preferRelativeResize="0">
              <a:picLocks noChangeArrowheads="1"/>
              <a:extLst>
                <a:ext uri="{84589F7E-364E-4C9E-8A38-B11213B215E9}">
                  <a14:cameraTool cellRange="データ!$CE$10:$CJ$12" spid="_x0000_s1412"/>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xmlns="" id="{00000000-0008-0000-0000-000053000000}"/>
                </a:ext>
              </a:extLst>
            </xdr:cNvPr>
            <xdr:cNvPicPr preferRelativeResize="0">
              <a:picLocks noChangeArrowheads="1"/>
              <a:extLst>
                <a:ext uri="{84589F7E-364E-4C9E-8A38-B11213B215E9}">
                  <a14:cameraTool cellRange="データ!$CO$10:$CT$12" spid="_x0000_s1413"/>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xmlns="" id="{00000000-0008-0000-0000-000054000000}"/>
                </a:ext>
              </a:extLst>
            </xdr:cNvPr>
            <xdr:cNvPicPr preferRelativeResize="0">
              <a:picLocks noChangeArrowheads="1"/>
              <a:extLst>
                <a:ext uri="{84589F7E-364E-4C9E-8A38-B11213B215E9}">
                  <a14:cameraTool cellRange="データ!$CZ$10:$DE$12" spid="_x0000_s1414"/>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xmlns="" id="{00000000-0008-0000-0000-000055000000}"/>
                </a:ext>
              </a:extLst>
            </xdr:cNvPr>
            <xdr:cNvPicPr preferRelativeResize="0">
              <a:picLocks noChangeArrowheads="1"/>
              <a:extLst>
                <a:ext uri="{84589F7E-364E-4C9E-8A38-B11213B215E9}">
                  <a14:cameraTool cellRange="データ!DJ10:DO12" spid="_x0000_s1415"/>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xmlns="" id="{00000000-0008-0000-0000-000056000000}"/>
                </a:ext>
              </a:extLst>
            </xdr:cNvPr>
            <xdr:cNvPicPr preferRelativeResize="0">
              <a:picLocks noChangeArrowheads="1"/>
              <a:extLst>
                <a:ext uri="{84589F7E-364E-4C9E-8A38-B11213B215E9}">
                  <a14:cameraTool cellRange="データ!DT10:DY12" spid="_x0000_s1416"/>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xmlns="" id="{00000000-0008-0000-0000-000057000000}"/>
                </a:ext>
              </a:extLst>
            </xdr:cNvPr>
            <xdr:cNvPicPr preferRelativeResize="0">
              <a:picLocks noChangeArrowheads="1"/>
              <a:extLst>
                <a:ext uri="{84589F7E-364E-4C9E-8A38-B11213B215E9}">
                  <a14:cameraTool cellRange="データ!ED10:EI12" spid="_x0000_s1417"/>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xmlns="" id="{00000000-0008-0000-0000-000058000000}"/>
                </a:ext>
              </a:extLst>
            </xdr:cNvPr>
            <xdr:cNvPicPr preferRelativeResize="0">
              <a:picLocks noChangeArrowheads="1"/>
              <a:extLst>
                <a:ext uri="{84589F7E-364E-4C9E-8A38-B11213B215E9}">
                  <a14:cameraTool cellRange="データ!EN10:ES12" spid="_x0000_s1418"/>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xmlns="" id="{00000000-0008-0000-0000-000059000000}"/>
                </a:ext>
              </a:extLst>
            </xdr:cNvPr>
            <xdr:cNvPicPr preferRelativeResize="0">
              <a:picLocks noChangeArrowheads="1"/>
              <a:extLst>
                <a:ext uri="{84589F7E-364E-4C9E-8A38-B11213B215E9}">
                  <a14:cameraTool cellRange="データ!EY10:FD12" spid="_x0000_s1419"/>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xmlns="" id="{00000000-0008-0000-0000-00005A000000}"/>
                </a:ext>
              </a:extLst>
            </xdr:cNvPr>
            <xdr:cNvPicPr preferRelativeResize="0">
              <a:picLocks noChangeArrowheads="1"/>
              <a:extLst>
                <a:ext uri="{84589F7E-364E-4C9E-8A38-B11213B215E9}">
                  <a14:cameraTool cellRange="データ!FI10:FN12" spid="_x0000_s1420"/>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xmlns="" id="{00000000-0008-0000-0000-00005B000000}"/>
                </a:ext>
              </a:extLst>
            </xdr:cNvPr>
            <xdr:cNvPicPr preferRelativeResize="0">
              <a:picLocks noChangeArrowheads="1"/>
              <a:extLst>
                <a:ext uri="{84589F7E-364E-4C9E-8A38-B11213B215E9}">
                  <a14:cameraTool cellRange="データ!FS10:FX12" spid="_x0000_s1421"/>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xmlns="" id="{00000000-0008-0000-0000-00005C000000}"/>
                </a:ext>
              </a:extLst>
            </xdr:cNvPr>
            <xdr:cNvPicPr preferRelativeResize="0">
              <a:picLocks noChangeArrowheads="1"/>
              <a:extLst>
                <a:ext uri="{84589F7E-364E-4C9E-8A38-B11213B215E9}">
                  <a14:cameraTool cellRange="データ!GC10:GH12" spid="_x0000_s1422"/>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xmlns="" id="{00000000-0008-0000-0000-00005D000000}"/>
                </a:ext>
              </a:extLst>
            </xdr:cNvPr>
            <xdr:cNvPicPr preferRelativeResize="0">
              <a:picLocks noChangeArrowheads="1"/>
              <a:extLst>
                <a:ext uri="{84589F7E-364E-4C9E-8A38-B11213B215E9}">
                  <a14:cameraTool cellRange="データ!GM10:GR12" spid="_x0000_s1423"/>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xmlns="" id="{00000000-0008-0000-0000-00005E000000}"/>
                </a:ext>
              </a:extLst>
            </xdr:cNvPr>
            <xdr:cNvPicPr preferRelativeResize="0">
              <a:picLocks noChangeArrowheads="1"/>
              <a:extLst>
                <a:ext uri="{84589F7E-364E-4C9E-8A38-B11213B215E9}">
                  <a14:cameraTool cellRange="データ!GX10:HC12" spid="_x0000_s1424"/>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xmlns="" id="{00000000-0008-0000-0000-00005F000000}"/>
                </a:ext>
              </a:extLst>
            </xdr:cNvPr>
            <xdr:cNvPicPr preferRelativeResize="0">
              <a:picLocks noChangeArrowheads="1"/>
              <a:extLst>
                <a:ext uri="{84589F7E-364E-4C9E-8A38-B11213B215E9}">
                  <a14:cameraTool cellRange="データ!HH10:HM12" spid="_x0000_s1425"/>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xmlns="" id="{00000000-0008-0000-0000-000060000000}"/>
                </a:ext>
              </a:extLst>
            </xdr:cNvPr>
            <xdr:cNvPicPr preferRelativeResize="0">
              <a:picLocks noChangeArrowheads="1"/>
              <a:extLst>
                <a:ext uri="{84589F7E-364E-4C9E-8A38-B11213B215E9}">
                  <a14:cameraTool cellRange="データ!HR10:HW12" spid="_x0000_s1426"/>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xmlns="" id="{00000000-0008-0000-0000-000061000000}"/>
                </a:ext>
              </a:extLst>
            </xdr:cNvPr>
            <xdr:cNvPicPr preferRelativeResize="0">
              <a:picLocks noChangeArrowheads="1"/>
              <a:extLst>
                <a:ext uri="{84589F7E-364E-4C9E-8A38-B11213B215E9}">
                  <a14:cameraTool cellRange="データ!IB10:IG12" spid="_x0000_s1427"/>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xmlns="" id="{00000000-0008-0000-0000-000062000000}"/>
                </a:ext>
              </a:extLst>
            </xdr:cNvPr>
            <xdr:cNvPicPr preferRelativeResize="0">
              <a:picLocks noChangeArrowheads="1"/>
              <a:extLst>
                <a:ext uri="{84589F7E-364E-4C9E-8A38-B11213B215E9}">
                  <a14:cameraTool cellRange="データ!IL10:IQ12" spid="_x0000_s1428"/>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xmlns="" id="{00000000-0008-0000-0000-000063000000}"/>
                </a:ext>
              </a:extLst>
            </xdr:cNvPr>
            <xdr:cNvPicPr preferRelativeResize="0">
              <a:picLocks noChangeArrowheads="1"/>
              <a:extLst>
                <a:ext uri="{84589F7E-364E-4C9E-8A38-B11213B215E9}">
                  <a14:cameraTool cellRange="データ!IW10:JB12" spid="_x0000_s1429"/>
                </a:ext>
              </a:extLst>
            </xdr:cNvPicPr>
          </xdr:nvPicPr>
          <xdr:blipFill>
            <a:blip xmlns:r="http://schemas.openxmlformats.org/officeDocument/2006/relationships" r:embed="rId42"/>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xmlns="" id="{00000000-0008-0000-0000-000064000000}"/>
                </a:ext>
              </a:extLst>
            </xdr:cNvPr>
            <xdr:cNvPicPr preferRelativeResize="0">
              <a:picLocks noChangeArrowheads="1"/>
              <a:extLst>
                <a:ext uri="{84589F7E-364E-4C9E-8A38-B11213B215E9}">
                  <a14:cameraTool cellRange="データ!JG10:JL12" spid="_x0000_s1430"/>
                </a:ext>
              </a:extLst>
            </xdr:cNvPicPr>
          </xdr:nvPicPr>
          <xdr:blipFill>
            <a:blip xmlns:r="http://schemas.openxmlformats.org/officeDocument/2006/relationships" r:embed="rId43"/>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xmlns="" id="{00000000-0008-0000-0000-000065000000}"/>
                </a:ext>
              </a:extLst>
            </xdr:cNvPr>
            <xdr:cNvPicPr preferRelativeResize="0">
              <a:picLocks noChangeArrowheads="1"/>
              <a:extLst>
                <a:ext uri="{84589F7E-364E-4C9E-8A38-B11213B215E9}">
                  <a14:cameraTool cellRange="データ!JQ10:JV12" spid="_x0000_s1431"/>
                </a:ext>
              </a:extLst>
            </xdr:cNvPicPr>
          </xdr:nvPicPr>
          <xdr:blipFill>
            <a:blip xmlns:r="http://schemas.openxmlformats.org/officeDocument/2006/relationships" r:embed="rId44"/>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xmlns="" id="{00000000-0008-0000-0000-000066000000}"/>
                </a:ext>
              </a:extLst>
            </xdr:cNvPr>
            <xdr:cNvPicPr preferRelativeResize="0">
              <a:picLocks noChangeArrowheads="1"/>
              <a:extLst>
                <a:ext uri="{84589F7E-364E-4C9E-8A38-B11213B215E9}">
                  <a14:cameraTool cellRange="データ!KA10:KF12" spid="_x0000_s1432"/>
                </a:ext>
              </a:extLst>
            </xdr:cNvPicPr>
          </xdr:nvPicPr>
          <xdr:blipFill>
            <a:blip xmlns:r="http://schemas.openxmlformats.org/officeDocument/2006/relationships" r:embed="rId45"/>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xmlns="" id="{00000000-0008-0000-0000-000067000000}"/>
                </a:ext>
              </a:extLst>
            </xdr:cNvPr>
            <xdr:cNvPicPr preferRelativeResize="0">
              <a:picLocks noChangeArrowheads="1"/>
              <a:extLst>
                <a:ext uri="{84589F7E-364E-4C9E-8A38-B11213B215E9}">
                  <a14:cameraTool cellRange="データ!KK10:KP12" spid="_x0000_s1433"/>
                </a:ext>
              </a:extLst>
            </xdr:cNvPicPr>
          </xdr:nvPicPr>
          <xdr:blipFill>
            <a:blip xmlns:r="http://schemas.openxmlformats.org/officeDocument/2006/relationships" r:embed="rId46"/>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xmlns="" id="{00000000-0008-0000-0000-000068000000}"/>
                </a:ext>
              </a:extLst>
            </xdr:cNvPr>
            <xdr:cNvPicPr preferRelativeResize="0">
              <a:picLocks noChangeArrowheads="1"/>
              <a:extLst>
                <a:ext uri="{84589F7E-364E-4C9E-8A38-B11213B215E9}">
                  <a14:cameraTool cellRange="データ!KV10:LA12" spid="_x0000_s1434"/>
                </a:ext>
              </a:extLst>
            </xdr:cNvPicPr>
          </xdr:nvPicPr>
          <xdr:blipFill>
            <a:blip xmlns:r="http://schemas.openxmlformats.org/officeDocument/2006/relationships" r:embed="rId41"/>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xmlns="" id="{00000000-0008-0000-0000-000069000000}"/>
                </a:ext>
              </a:extLst>
            </xdr:cNvPr>
            <xdr:cNvPicPr preferRelativeResize="0">
              <a:picLocks noChangeArrowheads="1"/>
              <a:extLst>
                <a:ext uri="{84589F7E-364E-4C9E-8A38-B11213B215E9}">
                  <a14:cameraTool cellRange="データ!LF10:LK12" spid="_x0000_s1435"/>
                </a:ext>
              </a:extLst>
            </xdr:cNvPicPr>
          </xdr:nvPicPr>
          <xdr:blipFill>
            <a:blip xmlns:r="http://schemas.openxmlformats.org/officeDocument/2006/relationships" r:embed="rId41"/>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xmlns="" id="{00000000-0008-0000-0000-00006A000000}"/>
                </a:ext>
              </a:extLst>
            </xdr:cNvPr>
            <xdr:cNvPicPr preferRelativeResize="0">
              <a:picLocks noChangeArrowheads="1"/>
              <a:extLst>
                <a:ext uri="{84589F7E-364E-4C9E-8A38-B11213B215E9}">
                  <a14:cameraTool cellRange="データ!LP10:LU12" spid="_x0000_s1436"/>
                </a:ext>
              </a:extLst>
            </xdr:cNvPicPr>
          </xdr:nvPicPr>
          <xdr:blipFill>
            <a:blip xmlns:r="http://schemas.openxmlformats.org/officeDocument/2006/relationships" r:embed="rId41"/>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xmlns="" id="{00000000-0008-0000-0000-00006B000000}"/>
                </a:ext>
              </a:extLst>
            </xdr:cNvPr>
            <xdr:cNvPicPr preferRelativeResize="0">
              <a:picLocks noChangeArrowheads="1"/>
              <a:extLst>
                <a:ext uri="{84589F7E-364E-4C9E-8A38-B11213B215E9}">
                  <a14:cameraTool cellRange="データ!LZ10:ME12" spid="_x0000_s1437"/>
                </a:ext>
              </a:extLst>
            </xdr:cNvPicPr>
          </xdr:nvPicPr>
          <xdr:blipFill>
            <a:blip xmlns:r="http://schemas.openxmlformats.org/officeDocument/2006/relationships" r:embed="rId41"/>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xmlns="" id="{00000000-0008-0000-0000-00006C000000}"/>
                </a:ext>
              </a:extLst>
            </xdr:cNvPr>
            <xdr:cNvPicPr preferRelativeResize="0">
              <a:picLocks noChangeArrowheads="1"/>
              <a:extLst>
                <a:ext uri="{84589F7E-364E-4C9E-8A38-B11213B215E9}">
                  <a14:cameraTool cellRange="データ!MJ10:MO12" spid="_x0000_s1438"/>
                </a:ext>
              </a:extLst>
            </xdr:cNvPicPr>
          </xdr:nvPicPr>
          <xdr:blipFill>
            <a:blip xmlns:r="http://schemas.openxmlformats.org/officeDocument/2006/relationships" r:embed="rId41"/>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xmlns="" id="{00000000-0008-0000-0000-00006D000000}"/>
                </a:ext>
              </a:extLst>
            </xdr:cNvPr>
            <xdr:cNvPicPr>
              <a:picLocks noChangeAspect="1" noChangeArrowheads="1"/>
              <a:extLst>
                <a:ext uri="{84589F7E-364E-4C9E-8A38-B11213B215E9}">
                  <a14:cameraTool cellRange="データ!$E$22:$I$35" spid="_x0000_s1439"/>
                </a:ext>
              </a:extLst>
            </xdr:cNvPicPr>
          </xdr:nvPicPr>
          <xdr:blipFill>
            <a:blip xmlns:r="http://schemas.openxmlformats.org/officeDocument/2006/relationships" r:embed="rId47"/>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xmlns="" id="{00000000-0008-0000-0000-00006E000000}"/>
                </a:ext>
              </a:extLst>
            </xdr:cNvPr>
            <xdr:cNvPicPr>
              <a:picLocks noChangeAspect="1" noChangeArrowheads="1"/>
              <a:extLst>
                <a:ext uri="{84589F7E-364E-4C9E-8A38-B11213B215E9}">
                  <a14:cameraTool cellRange="データ!$E$22:$I$35" spid="_x0000_s1440"/>
                </a:ext>
              </a:extLst>
            </xdr:cNvPicPr>
          </xdr:nvPicPr>
          <xdr:blipFill>
            <a:blip xmlns:r="http://schemas.openxmlformats.org/officeDocument/2006/relationships" r:embed="rId47"/>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xmlns="" id="{00000000-0008-0000-0000-00006F000000}"/>
                </a:ext>
              </a:extLst>
            </xdr:cNvPr>
            <xdr:cNvPicPr>
              <a:picLocks noChangeAspect="1" noChangeArrowheads="1"/>
              <a:extLst>
                <a:ext uri="{84589F7E-364E-4C9E-8A38-B11213B215E9}">
                  <a14:cameraTool cellRange="データ!$E$22:$I$35" spid="_x0000_s1441"/>
                </a:ext>
              </a:extLst>
            </xdr:cNvPicPr>
          </xdr:nvPicPr>
          <xdr:blipFill>
            <a:blip xmlns:r="http://schemas.openxmlformats.org/officeDocument/2006/relationships" r:embed="rId47"/>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xmlns="" id="{00000000-0008-0000-0000-000070000000}"/>
                </a:ext>
              </a:extLst>
            </xdr:cNvPr>
            <xdr:cNvPicPr>
              <a:picLocks noChangeAspect="1" noChangeArrowheads="1"/>
              <a:extLst>
                <a:ext uri="{84589F7E-364E-4C9E-8A38-B11213B215E9}">
                  <a14:cameraTool cellRange="データ!$E$22:$I$35" spid="_x0000_s1442"/>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xmlns="" id="{00000000-0008-0000-0000-000071000000}"/>
                </a:ext>
              </a:extLst>
            </xdr:cNvPr>
            <xdr:cNvPicPr>
              <a:picLocks noChangeAspect="1" noChangeArrowheads="1"/>
              <a:extLst>
                <a:ext uri="{84589F7E-364E-4C9E-8A38-B11213B215E9}">
                  <a14:cameraTool cellRange="データ!$E$22:$I$35" spid="_x0000_s1443"/>
                </a:ext>
              </a:extLst>
            </xdr:cNvPicPr>
          </xdr:nvPicPr>
          <xdr:blipFill>
            <a:blip xmlns:r="http://schemas.openxmlformats.org/officeDocument/2006/relationships" r:embed="rId47"/>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xmlns="" id="{00000000-0008-0000-0000-000072000000}"/>
                </a:ext>
              </a:extLst>
            </xdr:cNvPr>
            <xdr:cNvPicPr>
              <a:picLocks noChangeAspect="1" noChangeArrowheads="1"/>
              <a:extLst>
                <a:ext uri="{84589F7E-364E-4C9E-8A38-B11213B215E9}">
                  <a14:cameraTool cellRange="データ!$E$22:$I$35" spid="_x0000_s1444"/>
                </a:ext>
              </a:extLst>
            </xdr:cNvPicPr>
          </xdr:nvPicPr>
          <xdr:blipFill>
            <a:blip xmlns:r="http://schemas.openxmlformats.org/officeDocument/2006/relationships" r:embed="rId47"/>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xmlns="" id="{00000000-0008-0000-0000-000073000000}"/>
                </a:ext>
              </a:extLst>
            </xdr:cNvPr>
            <xdr:cNvPicPr>
              <a:picLocks noChangeAspect="1" noChangeArrowheads="1"/>
              <a:extLst>
                <a:ext uri="{84589F7E-364E-4C9E-8A38-B11213B215E9}">
                  <a14:cameraTool cellRange="データ!$E$22:$I$35" spid="_x0000_s1445"/>
                </a:ext>
              </a:extLst>
            </xdr:cNvPicPr>
          </xdr:nvPicPr>
          <xdr:blipFill>
            <a:blip xmlns:r="http://schemas.openxmlformats.org/officeDocument/2006/relationships" r:embed="rId47"/>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xmlns="" id="{00000000-0008-0000-0000-000074000000}"/>
                </a:ext>
              </a:extLst>
            </xdr:cNvPr>
            <xdr:cNvPicPr>
              <a:picLocks noChangeAspect="1" noChangeArrowheads="1"/>
              <a:extLst>
                <a:ext uri="{84589F7E-364E-4C9E-8A38-B11213B215E9}">
                  <a14:cameraTool cellRange="データ!$E$22:$I$35" spid="_x0000_s1446"/>
                </a:ext>
              </a:extLst>
            </xdr:cNvPicPr>
          </xdr:nvPicPr>
          <xdr:blipFill>
            <a:blip xmlns:r="http://schemas.openxmlformats.org/officeDocument/2006/relationships" r:embed="rId47"/>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xmlns="" id="{00000000-0008-0000-0000-000075000000}"/>
                </a:ext>
              </a:extLst>
            </xdr:cNvPr>
            <xdr:cNvPicPr>
              <a:picLocks noChangeAspect="1" noChangeArrowheads="1"/>
              <a:extLst>
                <a:ext uri="{84589F7E-364E-4C9E-8A38-B11213B215E9}">
                  <a14:cameraTool cellRange="データ!$E$22:$I$35" spid="_x0000_s1447"/>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xmlns="" id="{00000000-0008-0000-0000-000076000000}"/>
                </a:ext>
              </a:extLst>
            </xdr:cNvPr>
            <xdr:cNvPicPr>
              <a:picLocks noChangeAspect="1" noChangeArrowheads="1"/>
              <a:extLst>
                <a:ext uri="{84589F7E-364E-4C9E-8A38-B11213B215E9}">
                  <a14:cameraTool cellRange="データ!$E$22:$I$35" spid="_x0000_s1448"/>
                </a:ext>
              </a:extLst>
            </xdr:cNvPicPr>
          </xdr:nvPicPr>
          <xdr:blipFill>
            <a:blip xmlns:r="http://schemas.openxmlformats.org/officeDocument/2006/relationships" r:embed="rId47"/>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xmlns="" id="{00000000-0008-0000-0000-00007A000000}"/>
                </a:ext>
              </a:extLst>
            </xdr:cNvPr>
            <xdr:cNvPicPr>
              <a:picLocks noChangeAspect="1" noChangeArrowheads="1"/>
              <a:extLst>
                <a:ext uri="{84589F7E-364E-4C9E-8A38-B11213B215E9}">
                  <a14:cameraTool cellRange="データ!$E$22:$I$35" spid="_x0000_s1449"/>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xmlns="" id="{00000000-0008-0000-0000-00007C000000}"/>
                </a:ext>
              </a:extLst>
            </xdr:cNvPr>
            <xdr:cNvPicPr>
              <a:picLocks noChangeAspect="1" noChangeArrowheads="1"/>
              <a:extLst>
                <a:ext uri="{84589F7E-364E-4C9E-8A38-B11213B215E9}">
                  <a14:cameraTool cellRange="データ!$E$22:$I$35" spid="_x0000_s1450"/>
                </a:ext>
              </a:extLst>
            </xdr:cNvPicPr>
          </xdr:nvPicPr>
          <xdr:blipFill>
            <a:blip xmlns:r="http://schemas.openxmlformats.org/officeDocument/2006/relationships" r:embed="rId47"/>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xmlns="" id="{00000000-0008-0000-0000-00007D000000}"/>
                </a:ext>
              </a:extLst>
            </xdr:cNvPr>
            <xdr:cNvPicPr>
              <a:picLocks noChangeAspect="1" noChangeArrowheads="1"/>
              <a:extLst>
                <a:ext uri="{84589F7E-364E-4C9E-8A38-B11213B215E9}">
                  <a14:cameraTool cellRange="データ!$E$22:$I$35" spid="_x0000_s1451"/>
                </a:ext>
              </a:extLst>
            </xdr:cNvPicPr>
          </xdr:nvPicPr>
          <xdr:blipFill>
            <a:blip xmlns:r="http://schemas.openxmlformats.org/officeDocument/2006/relationships" r:embed="rId47"/>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xmlns="" id="{00000000-0008-0000-0000-00007E000000}"/>
                </a:ext>
              </a:extLst>
            </xdr:cNvPr>
            <xdr:cNvPicPr>
              <a:picLocks noChangeAspect="1" noChangeArrowheads="1"/>
              <a:extLst>
                <a:ext uri="{84589F7E-364E-4C9E-8A38-B11213B215E9}">
                  <a14:cameraTool cellRange="データ!$E$22:$I$35" spid="_x0000_s1452"/>
                </a:ext>
              </a:extLst>
            </xdr:cNvPicPr>
          </xdr:nvPicPr>
          <xdr:blipFill>
            <a:blip xmlns:r="http://schemas.openxmlformats.org/officeDocument/2006/relationships" r:embed="rId47"/>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xmlns="" id="{00000000-0008-0000-0000-00007F000000}"/>
                </a:ext>
              </a:extLst>
            </xdr:cNvPr>
            <xdr:cNvPicPr>
              <a:picLocks noChangeAspect="1" noChangeArrowheads="1"/>
              <a:extLst>
                <a:ext uri="{84589F7E-364E-4C9E-8A38-B11213B215E9}">
                  <a14:cameraTool cellRange="データ!$E$22:$I$35" spid="_x0000_s1453"/>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xmlns="" id="{00000000-0008-0000-0000-000080000000}"/>
                </a:ext>
              </a:extLst>
            </xdr:cNvPr>
            <xdr:cNvPicPr>
              <a:picLocks noChangeAspect="1" noChangeArrowheads="1"/>
              <a:extLst>
                <a:ext uri="{84589F7E-364E-4C9E-8A38-B11213B215E9}">
                  <a14:cameraTool cellRange="データ!$E$22:$I$35" spid="_x0000_s1454"/>
                </a:ext>
              </a:extLst>
            </xdr:cNvPicPr>
          </xdr:nvPicPr>
          <xdr:blipFill>
            <a:blip xmlns:r="http://schemas.openxmlformats.org/officeDocument/2006/relationships" r:embed="rId47"/>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xmlns="" id="{00000000-0008-0000-0000-000085000000}"/>
                </a:ext>
              </a:extLst>
            </xdr:cNvPr>
            <xdr:cNvPicPr>
              <a:picLocks noChangeAspect="1" noChangeArrowheads="1"/>
              <a:extLst>
                <a:ext uri="{84589F7E-364E-4C9E-8A38-B11213B215E9}">
                  <a14:cameraTool cellRange="データ!$L$37:$P$50" spid="_x0000_s1455"/>
                </a:ext>
              </a:extLst>
            </xdr:cNvPicPr>
          </xdr:nvPicPr>
          <xdr:blipFill>
            <a:blip xmlns:r="http://schemas.openxmlformats.org/officeDocument/2006/relationships" r:embed="rId48"/>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xmlns="" id="{00000000-0008-0000-0000-000086000000}"/>
                </a:ext>
              </a:extLst>
            </xdr:cNvPr>
            <xdr:cNvPicPr>
              <a:picLocks noChangeAspect="1" noChangeArrowheads="1"/>
              <a:extLst>
                <a:ext uri="{84589F7E-364E-4C9E-8A38-B11213B215E9}">
                  <a14:cameraTool cellRange="データ!$L$37:$P$50" spid="_x0000_s1456"/>
                </a:ext>
              </a:extLst>
            </xdr:cNvPicPr>
          </xdr:nvPicPr>
          <xdr:blipFill>
            <a:blip xmlns:r="http://schemas.openxmlformats.org/officeDocument/2006/relationships" r:embed="rId48"/>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70" zoomScaleNormal="70" workbookViewId="0">
      <selection activeCell="L14" sqref="L14:M14"/>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山形県　庄内町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259</v>
      </c>
      <c r="AL3" s="119"/>
      <c r="AM3" s="119"/>
      <c r="AN3" s="119"/>
      <c r="AO3" s="119"/>
      <c r="AP3" s="119"/>
      <c r="AQ3" s="120"/>
    </row>
    <row r="4" spans="1:43" ht="23.1" customHeight="1">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c r="A5" s="1"/>
      <c r="B5" s="140" t="str">
        <f>データ!M6</f>
        <v>-</v>
      </c>
      <c r="C5" s="141"/>
      <c r="D5" s="141"/>
      <c r="E5" s="141"/>
      <c r="F5" s="142" t="str">
        <f>データ!N6</f>
        <v>-</v>
      </c>
      <c r="G5" s="142"/>
      <c r="H5" s="142"/>
      <c r="I5" s="142"/>
      <c r="J5" s="142">
        <f>データ!O6</f>
        <v>1</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c r="A7" s="1"/>
      <c r="B7" s="144" t="str">
        <f>データ!Q6</f>
        <v>-</v>
      </c>
      <c r="C7" s="142"/>
      <c r="D7" s="142"/>
      <c r="E7" s="142"/>
      <c r="F7" s="145" t="s">
        <v>127</v>
      </c>
      <c r="G7" s="146"/>
      <c r="H7" s="146"/>
      <c r="I7" s="146"/>
      <c r="J7" s="147" t="s">
        <v>128</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c r="A9" s="1"/>
      <c r="B9" s="152" t="s">
        <v>130</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c r="A11" s="1"/>
      <c r="B11" s="112" t="s">
        <v>20</v>
      </c>
      <c r="C11" s="113"/>
      <c r="D11" s="113"/>
      <c r="E11" s="113"/>
      <c r="F11" s="158">
        <f>データ!B10</f>
        <v>41275</v>
      </c>
      <c r="G11" s="159"/>
      <c r="H11" s="158">
        <f>データ!C10</f>
        <v>41640</v>
      </c>
      <c r="I11" s="159"/>
      <c r="J11" s="158">
        <f>データ!D10</f>
        <v>42005</v>
      </c>
      <c r="K11" s="159"/>
      <c r="L11" s="158">
        <f>データ!E10</f>
        <v>42370</v>
      </c>
      <c r="M11" s="159"/>
      <c r="N11" s="158">
        <f>データ!F10</f>
        <v>42736</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c r="A12" s="1"/>
      <c r="B12" s="124" t="s">
        <v>21</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c r="A14" s="1"/>
      <c r="B14" s="163" t="s">
        <v>23</v>
      </c>
      <c r="C14" s="164"/>
      <c r="D14" s="164"/>
      <c r="E14" s="165"/>
      <c r="F14" s="161">
        <f>データ!AG6</f>
        <v>2828</v>
      </c>
      <c r="G14" s="162"/>
      <c r="H14" s="161">
        <f>データ!AH6</f>
        <v>2759</v>
      </c>
      <c r="I14" s="162"/>
      <c r="J14" s="161">
        <f>データ!AI6</f>
        <v>2516</v>
      </c>
      <c r="K14" s="162"/>
      <c r="L14" s="161">
        <f>データ!AJ6</f>
        <v>3413</v>
      </c>
      <c r="M14" s="162"/>
      <c r="N14" s="150">
        <f>データ!AK6</f>
        <v>2142</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c r="A15" s="1"/>
      <c r="B15" s="168" t="s">
        <v>24</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c r="A16" s="1"/>
      <c r="B16" s="174" t="s">
        <v>25</v>
      </c>
      <c r="C16" s="175"/>
      <c r="D16" s="175"/>
      <c r="E16" s="176"/>
      <c r="F16" s="177">
        <f>データ!AQ6</f>
        <v>2828</v>
      </c>
      <c r="G16" s="177"/>
      <c r="H16" s="177">
        <f>データ!AR6</f>
        <v>2759</v>
      </c>
      <c r="I16" s="177"/>
      <c r="J16" s="177">
        <f>データ!AS6</f>
        <v>2516</v>
      </c>
      <c r="K16" s="177"/>
      <c r="L16" s="177">
        <f>データ!AT6</f>
        <v>3413</v>
      </c>
      <c r="M16" s="177"/>
      <c r="N16" s="166">
        <f>データ!AU6</f>
        <v>2142</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c r="A19" s="1"/>
      <c r="B19" s="174" t="s">
        <v>28</v>
      </c>
      <c r="C19" s="175"/>
      <c r="D19" s="175"/>
      <c r="E19" s="176"/>
      <c r="F19" s="180" t="str">
        <f>データ!AV6</f>
        <v>-</v>
      </c>
      <c r="G19" s="180"/>
      <c r="H19" s="180"/>
      <c r="I19" s="180">
        <f>データ!AW6</f>
        <v>40531</v>
      </c>
      <c r="J19" s="180"/>
      <c r="K19" s="180"/>
      <c r="L19" s="180">
        <f>データ!AX6</f>
        <v>40531</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31</v>
      </c>
      <c r="AL39" s="183"/>
      <c r="AM39" s="183"/>
      <c r="AN39" s="183"/>
      <c r="AO39" s="183"/>
      <c r="AP39" s="183"/>
      <c r="AQ39" s="184"/>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260</v>
      </c>
      <c r="AL40" s="119"/>
      <c r="AM40" s="119"/>
      <c r="AN40" s="119"/>
      <c r="AO40" s="119"/>
      <c r="AP40" s="119"/>
      <c r="AQ40" s="120"/>
    </row>
    <row r="41" spans="1:43" ht="29.45" customHeight="1">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34</v>
      </c>
      <c r="AL97" s="183"/>
      <c r="AM97" s="183"/>
      <c r="AN97" s="183"/>
      <c r="AO97" s="183"/>
      <c r="AP97" s="183"/>
      <c r="AQ97" s="184"/>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261</v>
      </c>
      <c r="AL99" s="191"/>
      <c r="AM99" s="191"/>
      <c r="AN99" s="191"/>
      <c r="AO99" s="191"/>
      <c r="AP99" s="191"/>
      <c r="AQ99" s="192"/>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hqvJrSPe5eZxGqDY4k6tPpiloheP/N10RDSEQdBKFfEtsHOZuXsb18B2yO6ctQ8jK4YwoKP2ibhm5lbFRk6j0A==" saltValue="xukhr5ohrdMTnYu0QYh/9Q=="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54">
      <c r="A6" s="49" t="s">
        <v>115</v>
      </c>
      <c r="B6" s="67" t="str">
        <f>B7</f>
        <v>2017</v>
      </c>
      <c r="C6" s="67" t="str">
        <f t="shared" ref="C6:AX6" si="6">C7</f>
        <v>064289</v>
      </c>
      <c r="D6" s="67" t="str">
        <f t="shared" si="6"/>
        <v>47</v>
      </c>
      <c r="E6" s="67" t="str">
        <f t="shared" si="6"/>
        <v>04</v>
      </c>
      <c r="F6" s="67" t="str">
        <f t="shared" si="6"/>
        <v>0</v>
      </c>
      <c r="G6" s="67" t="str">
        <f t="shared" si="6"/>
        <v>000</v>
      </c>
      <c r="H6" s="67" t="str">
        <f t="shared" si="6"/>
        <v>山形県　庄内町</v>
      </c>
      <c r="I6" s="67" t="str">
        <f t="shared" si="6"/>
        <v>法非適用</v>
      </c>
      <c r="J6" s="67" t="str">
        <f t="shared" si="6"/>
        <v>電気事業</v>
      </c>
      <c r="K6" s="67" t="str">
        <f t="shared" si="6"/>
        <v>非設置</v>
      </c>
      <c r="L6" s="68" t="str">
        <f t="shared" si="6"/>
        <v>該当数値なし</v>
      </c>
      <c r="M6" s="69" t="str">
        <f t="shared" si="6"/>
        <v>-</v>
      </c>
      <c r="N6" s="69" t="str">
        <f t="shared" si="6"/>
        <v>-</v>
      </c>
      <c r="O6" s="69">
        <f t="shared" si="6"/>
        <v>1</v>
      </c>
      <c r="P6" s="69" t="str">
        <f t="shared" si="6"/>
        <v>-</v>
      </c>
      <c r="Q6" s="69" t="str">
        <f t="shared" si="6"/>
        <v>-</v>
      </c>
      <c r="R6" s="70" t="str">
        <f>R7</f>
        <v>-</v>
      </c>
      <c r="S6" s="71" t="str">
        <f t="shared" si="6"/>
        <v>平成34年7月31日　庄内町営風力発電所</v>
      </c>
      <c r="T6" s="67" t="str">
        <f t="shared" si="6"/>
        <v>無</v>
      </c>
      <c r="U6" s="71" t="str">
        <f t="shared" si="6"/>
        <v>東北電力株式会社</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f t="shared" si="6"/>
        <v>2828</v>
      </c>
      <c r="AH6" s="69">
        <f t="shared" si="6"/>
        <v>2759</v>
      </c>
      <c r="AI6" s="69">
        <f t="shared" si="6"/>
        <v>2516</v>
      </c>
      <c r="AJ6" s="69">
        <f t="shared" si="6"/>
        <v>3413</v>
      </c>
      <c r="AK6" s="69">
        <f t="shared" si="6"/>
        <v>2142</v>
      </c>
      <c r="AL6" s="69" t="str">
        <f t="shared" si="6"/>
        <v>-</v>
      </c>
      <c r="AM6" s="69" t="str">
        <f t="shared" si="6"/>
        <v>-</v>
      </c>
      <c r="AN6" s="69" t="str">
        <f t="shared" si="6"/>
        <v>-</v>
      </c>
      <c r="AO6" s="69" t="str">
        <f t="shared" si="6"/>
        <v>-</v>
      </c>
      <c r="AP6" s="69" t="str">
        <f t="shared" si="6"/>
        <v>-</v>
      </c>
      <c r="AQ6" s="69">
        <f t="shared" si="6"/>
        <v>2828</v>
      </c>
      <c r="AR6" s="69">
        <f t="shared" si="6"/>
        <v>2759</v>
      </c>
      <c r="AS6" s="69">
        <f t="shared" si="6"/>
        <v>2516</v>
      </c>
      <c r="AT6" s="69">
        <f t="shared" si="6"/>
        <v>3413</v>
      </c>
      <c r="AU6" s="69">
        <f t="shared" si="6"/>
        <v>2142</v>
      </c>
      <c r="AV6" s="69" t="str">
        <f t="shared" si="6"/>
        <v>-</v>
      </c>
      <c r="AW6" s="69">
        <f t="shared" si="6"/>
        <v>40531</v>
      </c>
      <c r="AX6" s="69">
        <f t="shared" si="6"/>
        <v>40531</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c r="A7" s="49"/>
      <c r="B7" s="77" t="s">
        <v>116</v>
      </c>
      <c r="C7" s="77" t="s">
        <v>117</v>
      </c>
      <c r="D7" s="77" t="s">
        <v>118</v>
      </c>
      <c r="E7" s="77" t="s">
        <v>119</v>
      </c>
      <c r="F7" s="77" t="s">
        <v>120</v>
      </c>
      <c r="G7" s="77" t="s">
        <v>121</v>
      </c>
      <c r="H7" s="77" t="s">
        <v>122</v>
      </c>
      <c r="I7" s="77" t="s">
        <v>123</v>
      </c>
      <c r="J7" s="77" t="s">
        <v>124</v>
      </c>
      <c r="K7" s="77" t="s">
        <v>125</v>
      </c>
      <c r="L7" s="78" t="s">
        <v>126</v>
      </c>
      <c r="M7" s="79" t="s">
        <v>127</v>
      </c>
      <c r="N7" s="79" t="s">
        <v>127</v>
      </c>
      <c r="O7" s="80">
        <v>1</v>
      </c>
      <c r="P7" s="80" t="s">
        <v>127</v>
      </c>
      <c r="Q7" s="80" t="s">
        <v>127</v>
      </c>
      <c r="R7" s="81" t="s">
        <v>127</v>
      </c>
      <c r="S7" s="81" t="s">
        <v>128</v>
      </c>
      <c r="T7" s="82" t="s">
        <v>129</v>
      </c>
      <c r="U7" s="81" t="s">
        <v>130</v>
      </c>
      <c r="V7" s="78" t="s">
        <v>127</v>
      </c>
      <c r="W7" s="80" t="s">
        <v>127</v>
      </c>
      <c r="X7" s="80" t="s">
        <v>127</v>
      </c>
      <c r="Y7" s="80" t="s">
        <v>127</v>
      </c>
      <c r="Z7" s="80" t="s">
        <v>127</v>
      </c>
      <c r="AA7" s="80" t="s">
        <v>127</v>
      </c>
      <c r="AB7" s="80" t="s">
        <v>127</v>
      </c>
      <c r="AC7" s="80" t="s">
        <v>127</v>
      </c>
      <c r="AD7" s="80" t="s">
        <v>127</v>
      </c>
      <c r="AE7" s="80" t="s">
        <v>127</v>
      </c>
      <c r="AF7" s="80" t="s">
        <v>127</v>
      </c>
      <c r="AG7" s="80">
        <v>2828</v>
      </c>
      <c r="AH7" s="80">
        <v>2759</v>
      </c>
      <c r="AI7" s="80">
        <v>2516</v>
      </c>
      <c r="AJ7" s="80">
        <v>3413</v>
      </c>
      <c r="AK7" s="80">
        <v>2142</v>
      </c>
      <c r="AL7" s="80" t="s">
        <v>127</v>
      </c>
      <c r="AM7" s="80" t="s">
        <v>127</v>
      </c>
      <c r="AN7" s="80" t="s">
        <v>127</v>
      </c>
      <c r="AO7" s="80" t="s">
        <v>127</v>
      </c>
      <c r="AP7" s="80" t="s">
        <v>127</v>
      </c>
      <c r="AQ7" s="80">
        <v>2828</v>
      </c>
      <c r="AR7" s="80">
        <v>2759</v>
      </c>
      <c r="AS7" s="80">
        <v>2516</v>
      </c>
      <c r="AT7" s="80">
        <v>3413</v>
      </c>
      <c r="AU7" s="80">
        <v>2142</v>
      </c>
      <c r="AV7" s="80" t="s">
        <v>127</v>
      </c>
      <c r="AW7" s="80">
        <v>40531</v>
      </c>
      <c r="AX7" s="80">
        <v>40531</v>
      </c>
      <c r="AY7" s="83">
        <v>156.19999999999999</v>
      </c>
      <c r="AZ7" s="83">
        <v>131.69999999999999</v>
      </c>
      <c r="BA7" s="83">
        <v>107.5</v>
      </c>
      <c r="BB7" s="83">
        <v>172.9</v>
      </c>
      <c r="BC7" s="83">
        <v>136.6</v>
      </c>
      <c r="BD7" s="83">
        <v>164.1</v>
      </c>
      <c r="BE7" s="83">
        <v>124.4</v>
      </c>
      <c r="BF7" s="83">
        <v>118.8</v>
      </c>
      <c r="BG7" s="83">
        <v>88.8</v>
      </c>
      <c r="BH7" s="83">
        <v>121.3</v>
      </c>
      <c r="BI7" s="83">
        <v>100</v>
      </c>
      <c r="BJ7" s="83">
        <v>365.2</v>
      </c>
      <c r="BK7" s="83">
        <v>252.8</v>
      </c>
      <c r="BL7" s="83">
        <v>186.3</v>
      </c>
      <c r="BM7" s="83">
        <v>262.5</v>
      </c>
      <c r="BN7" s="83">
        <v>98.2</v>
      </c>
      <c r="BO7" s="83">
        <v>366.9</v>
      </c>
      <c r="BP7" s="83">
        <v>324.60000000000002</v>
      </c>
      <c r="BQ7" s="83">
        <v>255.4</v>
      </c>
      <c r="BR7" s="83">
        <v>269.8</v>
      </c>
      <c r="BS7" s="83">
        <v>247.9</v>
      </c>
      <c r="BT7" s="83">
        <v>100</v>
      </c>
      <c r="BU7" s="83" t="s">
        <v>127</v>
      </c>
      <c r="BV7" s="83" t="s">
        <v>127</v>
      </c>
      <c r="BW7" s="83" t="s">
        <v>127</v>
      </c>
      <c r="BX7" s="83" t="s">
        <v>127</v>
      </c>
      <c r="BY7" s="83" t="s">
        <v>127</v>
      </c>
      <c r="BZ7" s="83" t="s">
        <v>127</v>
      </c>
      <c r="CA7" s="83" t="s">
        <v>127</v>
      </c>
      <c r="CB7" s="83" t="s">
        <v>127</v>
      </c>
      <c r="CC7" s="83" t="s">
        <v>127</v>
      </c>
      <c r="CD7" s="83" t="s">
        <v>127</v>
      </c>
      <c r="CE7" s="83" t="s">
        <v>127</v>
      </c>
      <c r="CF7" s="83">
        <v>13055.9</v>
      </c>
      <c r="CG7" s="83">
        <v>15981.9</v>
      </c>
      <c r="CH7" s="83">
        <v>19748.7</v>
      </c>
      <c r="CI7" s="83">
        <v>14281.1</v>
      </c>
      <c r="CJ7" s="83">
        <v>23296.7</v>
      </c>
      <c r="CK7" s="83">
        <v>11717.4</v>
      </c>
      <c r="CL7" s="83">
        <v>17642.5</v>
      </c>
      <c r="CM7" s="83">
        <v>18815.8</v>
      </c>
      <c r="CN7" s="83">
        <v>22847.9</v>
      </c>
      <c r="CO7" s="83">
        <v>19210.5</v>
      </c>
      <c r="CP7" s="80">
        <v>37113</v>
      </c>
      <c r="CQ7" s="80">
        <v>30482</v>
      </c>
      <c r="CR7" s="80">
        <v>20435</v>
      </c>
      <c r="CS7" s="80">
        <v>51368</v>
      </c>
      <c r="CT7" s="80">
        <v>17908</v>
      </c>
      <c r="CU7" s="80">
        <v>108538</v>
      </c>
      <c r="CV7" s="80">
        <v>58539</v>
      </c>
      <c r="CW7" s="80">
        <v>37685</v>
      </c>
      <c r="CX7" s="80">
        <v>2390</v>
      </c>
      <c r="CY7" s="80">
        <v>32739</v>
      </c>
      <c r="CZ7" s="80">
        <v>1500</v>
      </c>
      <c r="DA7" s="83">
        <v>21.5</v>
      </c>
      <c r="DB7" s="83">
        <v>21</v>
      </c>
      <c r="DC7" s="83">
        <v>19.100000000000001</v>
      </c>
      <c r="DD7" s="83">
        <v>26</v>
      </c>
      <c r="DE7" s="83">
        <v>16.3</v>
      </c>
      <c r="DF7" s="83">
        <v>35.9</v>
      </c>
      <c r="DG7" s="83">
        <v>35.299999999999997</v>
      </c>
      <c r="DH7" s="83">
        <v>32.299999999999997</v>
      </c>
      <c r="DI7" s="83">
        <v>35.799999999999997</v>
      </c>
      <c r="DJ7" s="83">
        <v>31.7</v>
      </c>
      <c r="DK7" s="83">
        <v>39.4</v>
      </c>
      <c r="DL7" s="83">
        <v>56.8</v>
      </c>
      <c r="DM7" s="83">
        <v>63.2</v>
      </c>
      <c r="DN7" s="83">
        <v>42.5</v>
      </c>
      <c r="DO7" s="83">
        <v>65.8</v>
      </c>
      <c r="DP7" s="83">
        <v>23</v>
      </c>
      <c r="DQ7" s="83">
        <v>14.6</v>
      </c>
      <c r="DR7" s="83">
        <v>17.3</v>
      </c>
      <c r="DS7" s="83">
        <v>14.6</v>
      </c>
      <c r="DT7" s="83">
        <v>11.9</v>
      </c>
      <c r="DU7" s="83">
        <v>87</v>
      </c>
      <c r="DV7" s="83">
        <v>58.6</v>
      </c>
      <c r="DW7" s="83">
        <v>32.1</v>
      </c>
      <c r="DX7" s="83">
        <v>0</v>
      </c>
      <c r="DY7" s="83">
        <v>0</v>
      </c>
      <c r="DZ7" s="83">
        <v>106.8</v>
      </c>
      <c r="EA7" s="83">
        <v>102</v>
      </c>
      <c r="EB7" s="83">
        <v>100.7</v>
      </c>
      <c r="EC7" s="83">
        <v>100.1</v>
      </c>
      <c r="ED7" s="83">
        <v>132.80000000000001</v>
      </c>
      <c r="EE7" s="83" t="s">
        <v>127</v>
      </c>
      <c r="EF7" s="83" t="s">
        <v>127</v>
      </c>
      <c r="EG7" s="83" t="s">
        <v>127</v>
      </c>
      <c r="EH7" s="83" t="s">
        <v>127</v>
      </c>
      <c r="EI7" s="83" t="s">
        <v>127</v>
      </c>
      <c r="EJ7" s="83" t="s">
        <v>127</v>
      </c>
      <c r="EK7" s="83" t="s">
        <v>127</v>
      </c>
      <c r="EL7" s="83" t="s">
        <v>127</v>
      </c>
      <c r="EM7" s="83" t="s">
        <v>127</v>
      </c>
      <c r="EN7" s="83" t="s">
        <v>127</v>
      </c>
      <c r="EO7" s="83">
        <v>100</v>
      </c>
      <c r="EP7" s="83">
        <v>100</v>
      </c>
      <c r="EQ7" s="83">
        <v>100</v>
      </c>
      <c r="ER7" s="83">
        <v>100</v>
      </c>
      <c r="ES7" s="83">
        <v>100</v>
      </c>
      <c r="ET7" s="83">
        <v>61.5</v>
      </c>
      <c r="EU7" s="83">
        <v>74.599999999999994</v>
      </c>
      <c r="EV7" s="83">
        <v>77.099999999999994</v>
      </c>
      <c r="EW7" s="83">
        <v>79.8</v>
      </c>
      <c r="EX7" s="83">
        <v>88</v>
      </c>
      <c r="EY7" s="80" t="s">
        <v>127</v>
      </c>
      <c r="EZ7" s="83" t="s">
        <v>127</v>
      </c>
      <c r="FA7" s="83" t="s">
        <v>127</v>
      </c>
      <c r="FB7" s="83" t="s">
        <v>127</v>
      </c>
      <c r="FC7" s="83" t="s">
        <v>127</v>
      </c>
      <c r="FD7" s="83" t="s">
        <v>127</v>
      </c>
      <c r="FE7" s="83">
        <v>64</v>
      </c>
      <c r="FF7" s="83">
        <v>56.1</v>
      </c>
      <c r="FG7" s="83">
        <v>61.8</v>
      </c>
      <c r="FH7" s="83">
        <v>61.6</v>
      </c>
      <c r="FI7" s="83">
        <v>57.3</v>
      </c>
      <c r="FJ7" s="83" t="s">
        <v>127</v>
      </c>
      <c r="FK7" s="83" t="s">
        <v>127</v>
      </c>
      <c r="FL7" s="83" t="s">
        <v>127</v>
      </c>
      <c r="FM7" s="83" t="s">
        <v>127</v>
      </c>
      <c r="FN7" s="83" t="s">
        <v>127</v>
      </c>
      <c r="FO7" s="83">
        <v>22.1</v>
      </c>
      <c r="FP7" s="83">
        <v>16.7</v>
      </c>
      <c r="FQ7" s="83">
        <v>8.6999999999999993</v>
      </c>
      <c r="FR7" s="83">
        <v>5.7</v>
      </c>
      <c r="FS7" s="83">
        <v>4.2</v>
      </c>
      <c r="FT7" s="83" t="s">
        <v>127</v>
      </c>
      <c r="FU7" s="83" t="s">
        <v>127</v>
      </c>
      <c r="FV7" s="83" t="s">
        <v>127</v>
      </c>
      <c r="FW7" s="83" t="s">
        <v>127</v>
      </c>
      <c r="FX7" s="83" t="s">
        <v>127</v>
      </c>
      <c r="FY7" s="83">
        <v>279.2</v>
      </c>
      <c r="FZ7" s="83">
        <v>333.7</v>
      </c>
      <c r="GA7" s="83">
        <v>351.4</v>
      </c>
      <c r="GB7" s="83">
        <v>390.3</v>
      </c>
      <c r="GC7" s="83">
        <v>394.9</v>
      </c>
      <c r="GD7" s="83" t="s">
        <v>127</v>
      </c>
      <c r="GE7" s="83" t="s">
        <v>127</v>
      </c>
      <c r="GF7" s="83" t="s">
        <v>127</v>
      </c>
      <c r="GG7" s="83" t="s">
        <v>127</v>
      </c>
      <c r="GH7" s="83" t="s">
        <v>127</v>
      </c>
      <c r="GI7" s="83" t="s">
        <v>127</v>
      </c>
      <c r="GJ7" s="83" t="s">
        <v>127</v>
      </c>
      <c r="GK7" s="83" t="s">
        <v>127</v>
      </c>
      <c r="GL7" s="83" t="s">
        <v>127</v>
      </c>
      <c r="GM7" s="83" t="s">
        <v>127</v>
      </c>
      <c r="GN7" s="83" t="s">
        <v>127</v>
      </c>
      <c r="GO7" s="83" t="s">
        <v>127</v>
      </c>
      <c r="GP7" s="83" t="s">
        <v>127</v>
      </c>
      <c r="GQ7" s="83" t="s">
        <v>127</v>
      </c>
      <c r="GR7" s="83" t="s">
        <v>127</v>
      </c>
      <c r="GS7" s="83">
        <v>56.2</v>
      </c>
      <c r="GT7" s="83">
        <v>58.4</v>
      </c>
      <c r="GU7" s="83">
        <v>80.599999999999994</v>
      </c>
      <c r="GV7" s="83">
        <v>85.6</v>
      </c>
      <c r="GW7" s="83">
        <v>92</v>
      </c>
      <c r="GX7" s="80" t="s">
        <v>127</v>
      </c>
      <c r="GY7" s="83" t="s">
        <v>127</v>
      </c>
      <c r="GZ7" s="83" t="s">
        <v>127</v>
      </c>
      <c r="HA7" s="83" t="s">
        <v>127</v>
      </c>
      <c r="HB7" s="83" t="s">
        <v>127</v>
      </c>
      <c r="HC7" s="83" t="s">
        <v>127</v>
      </c>
      <c r="HD7" s="83">
        <v>48</v>
      </c>
      <c r="HE7" s="83">
        <v>48.9</v>
      </c>
      <c r="HF7" s="83">
        <v>47.8</v>
      </c>
      <c r="HG7" s="83">
        <v>53.5</v>
      </c>
      <c r="HH7" s="83">
        <v>62.3</v>
      </c>
      <c r="HI7" s="83" t="s">
        <v>127</v>
      </c>
      <c r="HJ7" s="83" t="s">
        <v>127</v>
      </c>
      <c r="HK7" s="83" t="s">
        <v>127</v>
      </c>
      <c r="HL7" s="83" t="s">
        <v>127</v>
      </c>
      <c r="HM7" s="83" t="s">
        <v>127</v>
      </c>
      <c r="HN7" s="83">
        <v>11.8</v>
      </c>
      <c r="HO7" s="83">
        <v>5.5</v>
      </c>
      <c r="HP7" s="83">
        <v>13.8</v>
      </c>
      <c r="HQ7" s="83">
        <v>9.4</v>
      </c>
      <c r="HR7" s="83">
        <v>8.1999999999999993</v>
      </c>
      <c r="HS7" s="83" t="s">
        <v>127</v>
      </c>
      <c r="HT7" s="83" t="s">
        <v>127</v>
      </c>
      <c r="HU7" s="83" t="s">
        <v>127</v>
      </c>
      <c r="HV7" s="83" t="s">
        <v>127</v>
      </c>
      <c r="HW7" s="83" t="s">
        <v>127</v>
      </c>
      <c r="HX7" s="83">
        <v>21.2</v>
      </c>
      <c r="HY7" s="83">
        <v>14.4</v>
      </c>
      <c r="HZ7" s="83">
        <v>11.3</v>
      </c>
      <c r="IA7" s="83">
        <v>0.5</v>
      </c>
      <c r="IB7" s="83">
        <v>16.7</v>
      </c>
      <c r="IC7" s="83" t="s">
        <v>127</v>
      </c>
      <c r="ID7" s="83" t="s">
        <v>127</v>
      </c>
      <c r="IE7" s="83" t="s">
        <v>127</v>
      </c>
      <c r="IF7" s="83" t="s">
        <v>127</v>
      </c>
      <c r="IG7" s="83" t="s">
        <v>127</v>
      </c>
      <c r="IH7" s="83" t="s">
        <v>127</v>
      </c>
      <c r="II7" s="83" t="s">
        <v>127</v>
      </c>
      <c r="IJ7" s="83" t="s">
        <v>127</v>
      </c>
      <c r="IK7" s="83" t="s">
        <v>127</v>
      </c>
      <c r="IL7" s="83" t="s">
        <v>127</v>
      </c>
      <c r="IM7" s="83" t="s">
        <v>127</v>
      </c>
      <c r="IN7" s="83" t="s">
        <v>127</v>
      </c>
      <c r="IO7" s="83" t="s">
        <v>127</v>
      </c>
      <c r="IP7" s="83" t="s">
        <v>127</v>
      </c>
      <c r="IQ7" s="83" t="s">
        <v>127</v>
      </c>
      <c r="IR7" s="83">
        <v>44.9</v>
      </c>
      <c r="IS7" s="83">
        <v>55.8</v>
      </c>
      <c r="IT7" s="83">
        <v>57.2</v>
      </c>
      <c r="IU7" s="83">
        <v>54.1</v>
      </c>
      <c r="IV7" s="83">
        <v>58.2</v>
      </c>
      <c r="IW7" s="80">
        <v>1500</v>
      </c>
      <c r="IX7" s="83">
        <v>21.5</v>
      </c>
      <c r="IY7" s="83">
        <v>21</v>
      </c>
      <c r="IZ7" s="83">
        <v>19.100000000000001</v>
      </c>
      <c r="JA7" s="83">
        <v>26</v>
      </c>
      <c r="JB7" s="83">
        <v>16.3</v>
      </c>
      <c r="JC7" s="83">
        <v>19.600000000000001</v>
      </c>
      <c r="JD7" s="83">
        <v>18.5</v>
      </c>
      <c r="JE7" s="83">
        <v>16.100000000000001</v>
      </c>
      <c r="JF7" s="83">
        <v>19.600000000000001</v>
      </c>
      <c r="JG7" s="83">
        <v>17.899999999999999</v>
      </c>
      <c r="JH7" s="83">
        <v>39.4</v>
      </c>
      <c r="JI7" s="83">
        <v>56.8</v>
      </c>
      <c r="JJ7" s="83">
        <v>63.2</v>
      </c>
      <c r="JK7" s="83">
        <v>42.5</v>
      </c>
      <c r="JL7" s="83">
        <v>65.8</v>
      </c>
      <c r="JM7" s="83">
        <v>45.4</v>
      </c>
      <c r="JN7" s="83">
        <v>46.6</v>
      </c>
      <c r="JO7" s="83">
        <v>48.3</v>
      </c>
      <c r="JP7" s="83">
        <v>48.2</v>
      </c>
      <c r="JQ7" s="83">
        <v>34.5</v>
      </c>
      <c r="JR7" s="83">
        <v>87</v>
      </c>
      <c r="JS7" s="83">
        <v>58.6</v>
      </c>
      <c r="JT7" s="83">
        <v>32.1</v>
      </c>
      <c r="JU7" s="83">
        <v>0</v>
      </c>
      <c r="JV7" s="83">
        <v>0</v>
      </c>
      <c r="JW7" s="83">
        <v>178.4</v>
      </c>
      <c r="JX7" s="83">
        <v>146.19999999999999</v>
      </c>
      <c r="JY7" s="83">
        <v>137.1</v>
      </c>
      <c r="JZ7" s="83">
        <v>83.3</v>
      </c>
      <c r="KA7" s="83">
        <v>61.6</v>
      </c>
      <c r="KB7" s="83" t="s">
        <v>127</v>
      </c>
      <c r="KC7" s="83" t="s">
        <v>127</v>
      </c>
      <c r="KD7" s="83" t="s">
        <v>127</v>
      </c>
      <c r="KE7" s="83" t="s">
        <v>127</v>
      </c>
      <c r="KF7" s="83" t="s">
        <v>127</v>
      </c>
      <c r="KG7" s="83" t="s">
        <v>127</v>
      </c>
      <c r="KH7" s="83" t="s">
        <v>127</v>
      </c>
      <c r="KI7" s="83" t="s">
        <v>127</v>
      </c>
      <c r="KJ7" s="83" t="s">
        <v>127</v>
      </c>
      <c r="KK7" s="83" t="s">
        <v>127</v>
      </c>
      <c r="KL7" s="83">
        <v>100</v>
      </c>
      <c r="KM7" s="83">
        <v>100</v>
      </c>
      <c r="KN7" s="83">
        <v>100</v>
      </c>
      <c r="KO7" s="83">
        <v>100</v>
      </c>
      <c r="KP7" s="83">
        <v>100</v>
      </c>
      <c r="KQ7" s="83">
        <v>86.6</v>
      </c>
      <c r="KR7" s="83">
        <v>98.4</v>
      </c>
      <c r="KS7" s="83">
        <v>98.4</v>
      </c>
      <c r="KT7" s="83">
        <v>99.1</v>
      </c>
      <c r="KU7" s="83">
        <v>98.8</v>
      </c>
      <c r="KV7" s="80" t="s">
        <v>127</v>
      </c>
      <c r="KW7" s="83" t="s">
        <v>127</v>
      </c>
      <c r="KX7" s="83" t="s">
        <v>127</v>
      </c>
      <c r="KY7" s="83" t="s">
        <v>127</v>
      </c>
      <c r="KZ7" s="83" t="s">
        <v>127</v>
      </c>
      <c r="LA7" s="83" t="s">
        <v>127</v>
      </c>
      <c r="LB7" s="83">
        <v>6.4</v>
      </c>
      <c r="LC7" s="83">
        <v>13.7</v>
      </c>
      <c r="LD7" s="83">
        <v>12</v>
      </c>
      <c r="LE7" s="83">
        <v>14.5</v>
      </c>
      <c r="LF7" s="83">
        <v>14.9</v>
      </c>
      <c r="LG7" s="83" t="s">
        <v>127</v>
      </c>
      <c r="LH7" s="83" t="s">
        <v>127</v>
      </c>
      <c r="LI7" s="83" t="s">
        <v>127</v>
      </c>
      <c r="LJ7" s="83" t="s">
        <v>127</v>
      </c>
      <c r="LK7" s="83" t="s">
        <v>127</v>
      </c>
      <c r="LL7" s="83">
        <v>0.2</v>
      </c>
      <c r="LM7" s="83">
        <v>2.5</v>
      </c>
      <c r="LN7" s="83">
        <v>0.3</v>
      </c>
      <c r="LO7" s="83">
        <v>0.3</v>
      </c>
      <c r="LP7" s="83">
        <v>0.3</v>
      </c>
      <c r="LQ7" s="83" t="s">
        <v>127</v>
      </c>
      <c r="LR7" s="83" t="s">
        <v>127</v>
      </c>
      <c r="LS7" s="83" t="s">
        <v>127</v>
      </c>
      <c r="LT7" s="83" t="s">
        <v>127</v>
      </c>
      <c r="LU7" s="83" t="s">
        <v>127</v>
      </c>
      <c r="LV7" s="83">
        <v>448</v>
      </c>
      <c r="LW7" s="83">
        <v>259</v>
      </c>
      <c r="LX7" s="83">
        <v>197.2</v>
      </c>
      <c r="LY7" s="83">
        <v>184.6</v>
      </c>
      <c r="LZ7" s="83">
        <v>174.5</v>
      </c>
      <c r="MA7" s="83" t="s">
        <v>127</v>
      </c>
      <c r="MB7" s="83" t="s">
        <v>127</v>
      </c>
      <c r="MC7" s="83" t="s">
        <v>127</v>
      </c>
      <c r="MD7" s="83" t="s">
        <v>127</v>
      </c>
      <c r="ME7" s="83" t="s">
        <v>127</v>
      </c>
      <c r="MF7" s="83" t="s">
        <v>127</v>
      </c>
      <c r="MG7" s="83" t="s">
        <v>127</v>
      </c>
      <c r="MH7" s="83" t="s">
        <v>127</v>
      </c>
      <c r="MI7" s="83" t="s">
        <v>127</v>
      </c>
      <c r="MJ7" s="83" t="s">
        <v>127</v>
      </c>
      <c r="MK7" s="83" t="s">
        <v>127</v>
      </c>
      <c r="ML7" s="83" t="s">
        <v>127</v>
      </c>
      <c r="MM7" s="83" t="s">
        <v>127</v>
      </c>
      <c r="MN7" s="83" t="s">
        <v>127</v>
      </c>
      <c r="MO7" s="83" t="s">
        <v>127</v>
      </c>
      <c r="MP7" s="83">
        <v>100</v>
      </c>
      <c r="MQ7" s="83">
        <v>100</v>
      </c>
      <c r="MR7" s="83">
        <v>98.2</v>
      </c>
      <c r="MS7" s="83">
        <v>98.8</v>
      </c>
      <c r="MT7" s="83">
        <v>98.3</v>
      </c>
      <c r="MU7" s="83" t="s">
        <v>127</v>
      </c>
      <c r="MV7" s="83" t="s">
        <v>127</v>
      </c>
      <c r="MW7" s="83" t="s">
        <v>127</v>
      </c>
      <c r="MX7" s="83" t="s">
        <v>127</v>
      </c>
      <c r="MY7" s="83" t="s">
        <v>127</v>
      </c>
      <c r="MZ7" s="83" t="s">
        <v>127</v>
      </c>
      <c r="NA7" s="83" t="s">
        <v>127</v>
      </c>
      <c r="NB7" s="83" t="s">
        <v>127</v>
      </c>
      <c r="NC7" s="83">
        <v>1</v>
      </c>
      <c r="ND7" s="83">
        <v>1</v>
      </c>
      <c r="NE7" s="83">
        <v>1</v>
      </c>
      <c r="NF7" s="83">
        <v>1</v>
      </c>
      <c r="NG7" s="83" t="s">
        <v>127</v>
      </c>
      <c r="NH7" s="83" t="s">
        <v>127</v>
      </c>
      <c r="NI7" s="83" t="s">
        <v>127</v>
      </c>
      <c r="NJ7" s="83" t="s">
        <v>127</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131</v>
      </c>
      <c r="FB8" s="85"/>
      <c r="FC8" s="85"/>
      <c r="FD8" s="85"/>
      <c r="FE8" s="85"/>
      <c r="FF8" s="86"/>
      <c r="FG8" s="85"/>
      <c r="FH8" s="85"/>
      <c r="FI8" s="85" t="str">
        <f>FJ4</f>
        <v>修繕費比率（％）</v>
      </c>
      <c r="FJ8" s="85" t="b">
        <f>IF(SUM($M$6,$MU$7:$MX$7)=0,FALSE,TRUE)</f>
        <v>0</v>
      </c>
      <c r="FK8" s="87" t="s">
        <v>131</v>
      </c>
      <c r="FL8" s="85"/>
      <c r="FM8" s="85"/>
      <c r="FN8" s="85"/>
      <c r="FO8" s="85"/>
      <c r="FP8" s="85"/>
      <c r="FQ8" s="86"/>
      <c r="FR8" s="85"/>
      <c r="FS8" s="85" t="str">
        <f>FT4</f>
        <v>企業債残高対料金収入比率（％）</v>
      </c>
      <c r="FT8" s="85" t="b">
        <f>IF(SUM($M$6,$MU$7:$MX$7)=0,FALSE,TRUE)</f>
        <v>0</v>
      </c>
      <c r="FU8" s="87" t="s">
        <v>131</v>
      </c>
      <c r="FV8" s="85"/>
      <c r="FW8" s="85"/>
      <c r="FX8" s="85"/>
      <c r="FY8" s="85"/>
      <c r="FZ8" s="85"/>
      <c r="GA8" s="85"/>
      <c r="GB8" s="86"/>
      <c r="GC8" s="85" t="str">
        <f>GD4</f>
        <v>有形固定資産減価償却率（％）</v>
      </c>
      <c r="GD8" s="85" t="b">
        <v>0</v>
      </c>
      <c r="GE8" s="87" t="s">
        <v>132</v>
      </c>
      <c r="GF8" s="85"/>
      <c r="GG8" s="85"/>
      <c r="GH8" s="85"/>
      <c r="GI8" s="85"/>
      <c r="GJ8" s="85"/>
      <c r="GK8" s="85"/>
      <c r="GL8" s="85"/>
      <c r="GM8" s="85" t="str">
        <f>GN4</f>
        <v>FIT収入割合（％）</v>
      </c>
      <c r="GN8" s="85" t="b">
        <f>IF(SUM($M$6,$MU$7:$MX$7)=0,FALSE,TRUE)</f>
        <v>0</v>
      </c>
      <c r="GO8" s="87" t="s">
        <v>131</v>
      </c>
      <c r="GP8" s="85"/>
      <c r="GQ8" s="85"/>
      <c r="GR8" s="85"/>
      <c r="GS8" s="84"/>
      <c r="GT8" s="84"/>
      <c r="GU8" s="84"/>
      <c r="GV8" s="84"/>
      <c r="GW8" s="85" t="str">
        <f>GX5</f>
        <v>最大出力合計</v>
      </c>
      <c r="GX8" s="85" t="str">
        <f>GY4</f>
        <v>設備利用率（％）</v>
      </c>
      <c r="GY8" s="85" t="b">
        <f>IF(SUM($N$7,$MY$7:$NB$7)=0,FALSE,TRUE)</f>
        <v>0</v>
      </c>
      <c r="GZ8" s="87" t="s">
        <v>131</v>
      </c>
      <c r="HA8" s="85"/>
      <c r="HB8" s="85"/>
      <c r="HC8" s="85"/>
      <c r="HD8" s="85"/>
      <c r="HE8" s="86"/>
      <c r="HF8" s="85"/>
      <c r="HG8" s="85"/>
      <c r="HH8" s="85" t="str">
        <f>HI4</f>
        <v>修繕費比率（％）</v>
      </c>
      <c r="HI8" s="85" t="b">
        <f>IF(SUM($N$7,$MY$7:$NB$7)=0,FALSE,TRUE)</f>
        <v>0</v>
      </c>
      <c r="HJ8" s="87" t="s">
        <v>131</v>
      </c>
      <c r="HK8" s="85"/>
      <c r="HL8" s="85"/>
      <c r="HM8" s="85"/>
      <c r="HN8" s="85"/>
      <c r="HO8" s="85"/>
      <c r="HP8" s="86"/>
      <c r="HQ8" s="85"/>
      <c r="HR8" s="85" t="str">
        <f>HS4</f>
        <v>企業債残高対料金収入比率（％）</v>
      </c>
      <c r="HS8" s="85" t="b">
        <f>IF(SUM($N$7,$MY$7:$NB$7)=0,FALSE,TRUE)</f>
        <v>0</v>
      </c>
      <c r="HT8" s="87" t="s">
        <v>131</v>
      </c>
      <c r="HU8" s="85"/>
      <c r="HV8" s="85"/>
      <c r="HW8" s="85"/>
      <c r="HX8" s="85"/>
      <c r="HY8" s="85"/>
      <c r="HZ8" s="85"/>
      <c r="IA8" s="86"/>
      <c r="IB8" s="85" t="str">
        <f>IC4</f>
        <v>有形固定資産減価償却率（％）</v>
      </c>
      <c r="IC8" s="85" t="b">
        <v>0</v>
      </c>
      <c r="ID8" s="87" t="s">
        <v>132</v>
      </c>
      <c r="IE8" s="85"/>
      <c r="IF8" s="85"/>
      <c r="IG8" s="85"/>
      <c r="IH8" s="85"/>
      <c r="II8" s="85"/>
      <c r="IJ8" s="85"/>
      <c r="IK8" s="85"/>
      <c r="IL8" s="85" t="str">
        <f>IM4</f>
        <v>FIT収入割合（％）</v>
      </c>
      <c r="IM8" s="85" t="b">
        <f>IF(SUM($N$7,$MY$7:$NB$7)=0,FALSE,TRUE)</f>
        <v>0</v>
      </c>
      <c r="IN8" s="87" t="s">
        <v>131</v>
      </c>
      <c r="IO8" s="85"/>
      <c r="IP8" s="85"/>
      <c r="IQ8" s="85"/>
      <c r="IR8" s="84"/>
      <c r="IS8" s="84"/>
      <c r="IT8" s="84"/>
      <c r="IU8" s="84"/>
      <c r="IV8" s="85" t="str">
        <f>IW5</f>
        <v>最大出力合計</v>
      </c>
      <c r="IW8" s="85" t="str">
        <f>IX4</f>
        <v>設備利用率（％）</v>
      </c>
      <c r="IX8" s="85" t="b">
        <f>IF(SUM($O$7,$NC$7:$NF$7)=0,FALSE,TRUE)</f>
        <v>1</v>
      </c>
      <c r="IY8" s="87" t="s">
        <v>131</v>
      </c>
      <c r="IZ8" s="85"/>
      <c r="JA8" s="85"/>
      <c r="JB8" s="85"/>
      <c r="JC8" s="85"/>
      <c r="JD8" s="86"/>
      <c r="JE8" s="85"/>
      <c r="JF8" s="85"/>
      <c r="JG8" s="85" t="str">
        <f>JH4</f>
        <v>修繕費比率（％）</v>
      </c>
      <c r="JH8" s="85" t="b">
        <f>IF(SUM($O$7,$NC$7:$NF$7)=0,FALSE,TRUE)</f>
        <v>1</v>
      </c>
      <c r="JI8" s="87" t="s">
        <v>131</v>
      </c>
      <c r="JJ8" s="85"/>
      <c r="JK8" s="85"/>
      <c r="JL8" s="85"/>
      <c r="JM8" s="85"/>
      <c r="JN8" s="85"/>
      <c r="JO8" s="86"/>
      <c r="JP8" s="85"/>
      <c r="JQ8" s="85" t="str">
        <f>JR4</f>
        <v>企業債残高対料金収入比率（％）</v>
      </c>
      <c r="JR8" s="85" t="b">
        <f>IF(SUM($O$7,$NC$7:$NF$7)=0,FALSE,TRUE)</f>
        <v>1</v>
      </c>
      <c r="JS8" s="87" t="s">
        <v>131</v>
      </c>
      <c r="JT8" s="85"/>
      <c r="JU8" s="85"/>
      <c r="JV8" s="85"/>
      <c r="JW8" s="85"/>
      <c r="JX8" s="85"/>
      <c r="JY8" s="85"/>
      <c r="JZ8" s="86"/>
      <c r="KA8" s="85" t="str">
        <f>KB4</f>
        <v>有形固定資産減価償却率（％）</v>
      </c>
      <c r="KB8" s="85" t="b">
        <v>0</v>
      </c>
      <c r="KC8" s="87" t="s">
        <v>132</v>
      </c>
      <c r="KD8" s="85"/>
      <c r="KE8" s="85"/>
      <c r="KF8" s="85"/>
      <c r="KG8" s="85"/>
      <c r="KH8" s="85"/>
      <c r="KI8" s="85"/>
      <c r="KJ8" s="85"/>
      <c r="KK8" s="85" t="str">
        <f>KL4</f>
        <v>FIT収入割合（％）</v>
      </c>
      <c r="KL8" s="85" t="b">
        <f>IF(SUM($O$7,$NC$7:$NF$7)=0,FALSE,TRUE)</f>
        <v>1</v>
      </c>
      <c r="KM8" s="87" t="s">
        <v>131</v>
      </c>
      <c r="KN8" s="85"/>
      <c r="KO8" s="85"/>
      <c r="KP8" s="85"/>
      <c r="KQ8" s="84"/>
      <c r="KR8" s="84"/>
      <c r="KS8" s="84"/>
      <c r="KT8" s="84"/>
      <c r="KU8" s="85" t="str">
        <f>KV5</f>
        <v>最大出力合計</v>
      </c>
      <c r="KV8" s="85" t="str">
        <f>KW4</f>
        <v>設備利用率（％）</v>
      </c>
      <c r="KW8" s="85" t="b">
        <f>IF(SUM($P$7,$NG$7:$NJ$7)=0,FALSE,TRUE)</f>
        <v>0</v>
      </c>
      <c r="KX8" s="87" t="s">
        <v>131</v>
      </c>
      <c r="KY8" s="85"/>
      <c r="KZ8" s="85"/>
      <c r="LA8" s="85"/>
      <c r="LB8" s="85"/>
      <c r="LC8" s="86"/>
      <c r="LD8" s="85"/>
      <c r="LE8" s="85"/>
      <c r="LF8" s="85" t="str">
        <f>LG4</f>
        <v>修繕費比率（％）</v>
      </c>
      <c r="LG8" s="85" t="b">
        <f>IF(SUM($P$7,$NG$7:$NJ$7)=0,FALSE,TRUE)</f>
        <v>0</v>
      </c>
      <c r="LH8" s="87" t="s">
        <v>131</v>
      </c>
      <c r="LI8" s="85"/>
      <c r="LJ8" s="85"/>
      <c r="LK8" s="85"/>
      <c r="LL8" s="85"/>
      <c r="LM8" s="85"/>
      <c r="LN8" s="86"/>
      <c r="LO8" s="85"/>
      <c r="LP8" s="85" t="str">
        <f>LQ4</f>
        <v>企業債残高対料金収入比率（％）</v>
      </c>
      <c r="LQ8" s="85" t="b">
        <f>IF(SUM($P$7,$NG$7:$NJ$7)=0,FALSE,TRUE)</f>
        <v>0</v>
      </c>
      <c r="LR8" s="87" t="s">
        <v>131</v>
      </c>
      <c r="LS8" s="85"/>
      <c r="LT8" s="85"/>
      <c r="LU8" s="85"/>
      <c r="LV8" s="85"/>
      <c r="LW8" s="85"/>
      <c r="LX8" s="85"/>
      <c r="LY8" s="86"/>
      <c r="LZ8" s="85" t="str">
        <f>MA4</f>
        <v>有形固定資産減価償却率（％）</v>
      </c>
      <c r="MA8" s="85" t="b">
        <v>0</v>
      </c>
      <c r="MB8" s="87" t="s">
        <v>132</v>
      </c>
      <c r="MC8" s="85"/>
      <c r="MD8" s="85"/>
      <c r="ME8" s="85"/>
      <c r="MF8" s="85"/>
      <c r="MG8" s="85"/>
      <c r="MH8" s="85"/>
      <c r="MI8" s="85"/>
      <c r="MJ8" s="85" t="str">
        <f>MK4</f>
        <v>FIT収入割合（％）</v>
      </c>
      <c r="MK8" s="85" t="b">
        <f>IF(SUM($P$7,$NG$7:$NJ$7)=0,FALSE,TRUE)</f>
        <v>0</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133</v>
      </c>
      <c r="C9" s="89" t="s">
        <v>134</v>
      </c>
      <c r="D9" s="89" t="s">
        <v>135</v>
      </c>
      <c r="E9" s="89" t="s">
        <v>136</v>
      </c>
      <c r="F9" s="89" t="s">
        <v>137</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138</v>
      </c>
      <c r="AY9" s="90"/>
      <c r="AZ9" s="90"/>
      <c r="BA9" s="90"/>
      <c r="BB9" s="90"/>
      <c r="BC9" s="90"/>
      <c r="BD9" s="84"/>
      <c r="BE9" s="85"/>
      <c r="BF9" s="85"/>
      <c r="BG9" s="85"/>
      <c r="BH9" s="85"/>
      <c r="BI9" s="85" t="s">
        <v>138</v>
      </c>
      <c r="BJ9" s="90"/>
      <c r="BK9" s="90"/>
      <c r="BL9" s="90"/>
      <c r="BM9" s="90"/>
      <c r="BN9" s="90"/>
      <c r="BO9" s="84"/>
      <c r="BP9" s="85"/>
      <c r="BQ9" s="85"/>
      <c r="BR9" s="85"/>
      <c r="BS9" s="85"/>
      <c r="BT9" s="85" t="s">
        <v>138</v>
      </c>
      <c r="BU9" s="90"/>
      <c r="BV9" s="90"/>
      <c r="BW9" s="90"/>
      <c r="BX9" s="90"/>
      <c r="BY9" s="90"/>
      <c r="BZ9" s="84"/>
      <c r="CA9" s="85"/>
      <c r="CB9" s="85"/>
      <c r="CC9" s="85"/>
      <c r="CD9" s="85"/>
      <c r="CE9" s="85" t="s">
        <v>138</v>
      </c>
      <c r="CF9" s="90"/>
      <c r="CG9" s="90"/>
      <c r="CH9" s="90"/>
      <c r="CI9" s="90"/>
      <c r="CJ9" s="90"/>
      <c r="CK9" s="84"/>
      <c r="CL9" s="85"/>
      <c r="CM9" s="85"/>
      <c r="CN9" s="85"/>
      <c r="CO9" s="85" t="s">
        <v>138</v>
      </c>
      <c r="CP9" s="90"/>
      <c r="CQ9" s="90"/>
      <c r="CR9" s="90"/>
      <c r="CS9" s="90"/>
      <c r="CT9" s="90"/>
      <c r="CU9" s="85"/>
      <c r="CV9" s="84"/>
      <c r="CW9" s="85"/>
      <c r="CX9" s="85"/>
      <c r="CY9" s="91" t="str">
        <f>"（最大出力合計"&amp;TEXT(CZ7,"#,##0")&amp;"kW）"</f>
        <v>（最大出力合計1,500kW）</v>
      </c>
      <c r="CZ9" s="85" t="s">
        <v>138</v>
      </c>
      <c r="DA9" s="90"/>
      <c r="DB9" s="90"/>
      <c r="DC9" s="90"/>
      <c r="DD9" s="90"/>
      <c r="DE9" s="90"/>
      <c r="DF9" s="85"/>
      <c r="DG9" s="84"/>
      <c r="DH9" s="85"/>
      <c r="DI9" s="85"/>
      <c r="DJ9" s="85" t="s">
        <v>138</v>
      </c>
      <c r="DK9" s="90"/>
      <c r="DL9" s="90"/>
      <c r="DM9" s="90"/>
      <c r="DN9" s="90"/>
      <c r="DO9" s="90"/>
      <c r="DP9" s="85"/>
      <c r="DQ9" s="85"/>
      <c r="DR9" s="84"/>
      <c r="DS9" s="85"/>
      <c r="DT9" s="85" t="s">
        <v>138</v>
      </c>
      <c r="DU9" s="90"/>
      <c r="DV9" s="90"/>
      <c r="DW9" s="90"/>
      <c r="DX9" s="90"/>
      <c r="DY9" s="90"/>
      <c r="DZ9" s="85"/>
      <c r="EA9" s="85"/>
      <c r="EB9" s="85"/>
      <c r="EC9" s="84"/>
      <c r="ED9" s="85" t="s">
        <v>138</v>
      </c>
      <c r="EE9" s="90"/>
      <c r="EF9" s="90"/>
      <c r="EG9" s="90"/>
      <c r="EH9" s="90"/>
      <c r="EI9" s="90"/>
      <c r="EJ9" s="85"/>
      <c r="EK9" s="85"/>
      <c r="EL9" s="85"/>
      <c r="EM9" s="85"/>
      <c r="EN9" s="85" t="s">
        <v>138</v>
      </c>
      <c r="EO9" s="90"/>
      <c r="EP9" s="90"/>
      <c r="EQ9" s="90"/>
      <c r="ER9" s="90"/>
      <c r="ES9" s="90"/>
      <c r="ET9" s="84"/>
      <c r="EU9" s="84"/>
      <c r="EV9" s="84"/>
      <c r="EW9" s="84"/>
      <c r="EX9" s="91" t="str">
        <f>"（最大出力合計"&amp;TEXT(EY7,"#,##0")&amp;"kW）"</f>
        <v>（最大出力合計-kW）</v>
      </c>
      <c r="EY9" s="85" t="s">
        <v>138</v>
      </c>
      <c r="EZ9" s="90"/>
      <c r="FA9" s="90"/>
      <c r="FB9" s="90"/>
      <c r="FC9" s="90"/>
      <c r="FD9" s="90"/>
      <c r="FE9" s="85"/>
      <c r="FF9" s="84"/>
      <c r="FG9" s="85"/>
      <c r="FH9" s="85"/>
      <c r="FI9" s="85" t="s">
        <v>138</v>
      </c>
      <c r="FJ9" s="90"/>
      <c r="FK9" s="90"/>
      <c r="FL9" s="90"/>
      <c r="FM9" s="90"/>
      <c r="FN9" s="90"/>
      <c r="FO9" s="85"/>
      <c r="FP9" s="85"/>
      <c r="FQ9" s="84"/>
      <c r="FR9" s="85"/>
      <c r="FS9" s="85" t="s">
        <v>138</v>
      </c>
      <c r="FT9" s="90"/>
      <c r="FU9" s="90"/>
      <c r="FV9" s="90"/>
      <c r="FW9" s="90"/>
      <c r="FX9" s="90"/>
      <c r="FY9" s="85"/>
      <c r="FZ9" s="85"/>
      <c r="GA9" s="85"/>
      <c r="GB9" s="84"/>
      <c r="GC9" s="85" t="s">
        <v>138</v>
      </c>
      <c r="GD9" s="90"/>
      <c r="GE9" s="90"/>
      <c r="GF9" s="90"/>
      <c r="GG9" s="90"/>
      <c r="GH9" s="90"/>
      <c r="GI9" s="85"/>
      <c r="GJ9" s="85"/>
      <c r="GK9" s="85"/>
      <c r="GL9" s="85"/>
      <c r="GM9" s="85" t="s">
        <v>138</v>
      </c>
      <c r="GN9" s="90"/>
      <c r="GO9" s="90"/>
      <c r="GP9" s="90"/>
      <c r="GQ9" s="90"/>
      <c r="GR9" s="90"/>
      <c r="GS9" s="84"/>
      <c r="GT9" s="84"/>
      <c r="GU9" s="84"/>
      <c r="GV9" s="84"/>
      <c r="GW9" s="91" t="str">
        <f>"（最大出力合計"&amp;TEXT(GX7,"#,##0")&amp;"kW）"</f>
        <v>（最大出力合計-kW）</v>
      </c>
      <c r="GX9" s="85" t="s">
        <v>138</v>
      </c>
      <c r="GY9" s="90"/>
      <c r="GZ9" s="90"/>
      <c r="HA9" s="90"/>
      <c r="HB9" s="90"/>
      <c r="HC9" s="90"/>
      <c r="HD9" s="85"/>
      <c r="HE9" s="84"/>
      <c r="HF9" s="85"/>
      <c r="HG9" s="85"/>
      <c r="HH9" s="85" t="s">
        <v>138</v>
      </c>
      <c r="HI9" s="90"/>
      <c r="HJ9" s="90"/>
      <c r="HK9" s="90"/>
      <c r="HL9" s="90"/>
      <c r="HM9" s="90"/>
      <c r="HN9" s="85"/>
      <c r="HO9" s="85"/>
      <c r="HP9" s="84"/>
      <c r="HQ9" s="85"/>
      <c r="HR9" s="85" t="s">
        <v>138</v>
      </c>
      <c r="HS9" s="90"/>
      <c r="HT9" s="90"/>
      <c r="HU9" s="90"/>
      <c r="HV9" s="90"/>
      <c r="HW9" s="90"/>
      <c r="HX9" s="85"/>
      <c r="HY9" s="85"/>
      <c r="HZ9" s="85"/>
      <c r="IA9" s="84"/>
      <c r="IB9" s="85" t="s">
        <v>138</v>
      </c>
      <c r="IC9" s="90"/>
      <c r="ID9" s="90"/>
      <c r="IE9" s="90"/>
      <c r="IF9" s="90"/>
      <c r="IG9" s="90"/>
      <c r="IH9" s="85"/>
      <c r="II9" s="85"/>
      <c r="IJ9" s="85"/>
      <c r="IK9" s="85"/>
      <c r="IL9" s="85" t="s">
        <v>138</v>
      </c>
      <c r="IM9" s="90"/>
      <c r="IN9" s="90"/>
      <c r="IO9" s="90"/>
      <c r="IP9" s="90"/>
      <c r="IQ9" s="90"/>
      <c r="IR9" s="84"/>
      <c r="IS9" s="84"/>
      <c r="IT9" s="84"/>
      <c r="IU9" s="84"/>
      <c r="IV9" s="91" t="str">
        <f>"（最大出力合計"&amp;TEXT(IW7,"#,##0")&amp;"kW）"</f>
        <v>（最大出力合計1,500kW）</v>
      </c>
      <c r="IW9" s="85" t="s">
        <v>138</v>
      </c>
      <c r="IX9" s="90"/>
      <c r="IY9" s="90"/>
      <c r="IZ9" s="90"/>
      <c r="JA9" s="90"/>
      <c r="JB9" s="90"/>
      <c r="JC9" s="85"/>
      <c r="JD9" s="84"/>
      <c r="JE9" s="85"/>
      <c r="JF9" s="85"/>
      <c r="JG9" s="85" t="s">
        <v>138</v>
      </c>
      <c r="JH9" s="90"/>
      <c r="JI9" s="90"/>
      <c r="JJ9" s="90"/>
      <c r="JK9" s="90"/>
      <c r="JL9" s="90"/>
      <c r="JM9" s="85"/>
      <c r="JN9" s="85"/>
      <c r="JO9" s="84"/>
      <c r="JP9" s="85"/>
      <c r="JQ9" s="85" t="s">
        <v>138</v>
      </c>
      <c r="JR9" s="90"/>
      <c r="JS9" s="90"/>
      <c r="JT9" s="90"/>
      <c r="JU9" s="90"/>
      <c r="JV9" s="90"/>
      <c r="JW9" s="85"/>
      <c r="JX9" s="85"/>
      <c r="JY9" s="85"/>
      <c r="JZ9" s="84"/>
      <c r="KA9" s="85" t="s">
        <v>138</v>
      </c>
      <c r="KB9" s="90"/>
      <c r="KC9" s="90"/>
      <c r="KD9" s="90"/>
      <c r="KE9" s="90"/>
      <c r="KF9" s="90"/>
      <c r="KG9" s="85"/>
      <c r="KH9" s="85"/>
      <c r="KI9" s="85"/>
      <c r="KJ9" s="85"/>
      <c r="KK9" s="85" t="s">
        <v>138</v>
      </c>
      <c r="KL9" s="90"/>
      <c r="KM9" s="90"/>
      <c r="KN9" s="90"/>
      <c r="KO9" s="90"/>
      <c r="KP9" s="90"/>
      <c r="KQ9" s="84"/>
      <c r="KR9" s="84"/>
      <c r="KS9" s="84"/>
      <c r="KT9" s="84"/>
      <c r="KU9" s="91" t="str">
        <f>"（最大出力合計"&amp;TEXT(KV7,"#,##0")&amp;"kW）"</f>
        <v>（最大出力合計-kW）</v>
      </c>
      <c r="KV9" s="85" t="s">
        <v>138</v>
      </c>
      <c r="KW9" s="90"/>
      <c r="KX9" s="90"/>
      <c r="KY9" s="90"/>
      <c r="KZ9" s="90"/>
      <c r="LA9" s="90"/>
      <c r="LB9" s="85"/>
      <c r="LC9" s="84"/>
      <c r="LD9" s="85"/>
      <c r="LE9" s="85"/>
      <c r="LF9" s="85" t="s">
        <v>138</v>
      </c>
      <c r="LG9" s="90"/>
      <c r="LH9" s="90"/>
      <c r="LI9" s="90"/>
      <c r="LJ9" s="90"/>
      <c r="LK9" s="90"/>
      <c r="LL9" s="85"/>
      <c r="LM9" s="85"/>
      <c r="LN9" s="84"/>
      <c r="LO9" s="85"/>
      <c r="LP9" s="85" t="s">
        <v>138</v>
      </c>
      <c r="LQ9" s="90"/>
      <c r="LR9" s="90"/>
      <c r="LS9" s="90"/>
      <c r="LT9" s="90"/>
      <c r="LU9" s="90"/>
      <c r="LV9" s="85"/>
      <c r="LW9" s="85"/>
      <c r="LX9" s="85"/>
      <c r="LY9" s="84"/>
      <c r="LZ9" s="85" t="s">
        <v>138</v>
      </c>
      <c r="MA9" s="90"/>
      <c r="MB9" s="90"/>
      <c r="MC9" s="90"/>
      <c r="MD9" s="90"/>
      <c r="ME9" s="90"/>
      <c r="MF9" s="85"/>
      <c r="MG9" s="85"/>
      <c r="MH9" s="85"/>
      <c r="MI9" s="85"/>
      <c r="MJ9" s="85" t="s">
        <v>138</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139</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140</v>
      </c>
      <c r="AY11" s="95">
        <f>AY7</f>
        <v>156.19999999999999</v>
      </c>
      <c r="AZ11" s="95">
        <f>AZ7</f>
        <v>131.69999999999999</v>
      </c>
      <c r="BA11" s="95">
        <f>BA7</f>
        <v>107.5</v>
      </c>
      <c r="BB11" s="95">
        <f>BB7</f>
        <v>172.9</v>
      </c>
      <c r="BC11" s="95">
        <f>BC7</f>
        <v>136.6</v>
      </c>
      <c r="BD11" s="84"/>
      <c r="BE11" s="84"/>
      <c r="BF11" s="84"/>
      <c r="BG11" s="84"/>
      <c r="BH11" s="84"/>
      <c r="BI11" s="94" t="s">
        <v>140</v>
      </c>
      <c r="BJ11" s="95">
        <f>BJ7</f>
        <v>365.2</v>
      </c>
      <c r="BK11" s="95">
        <f>BK7</f>
        <v>252.8</v>
      </c>
      <c r="BL11" s="95">
        <f>BL7</f>
        <v>186.3</v>
      </c>
      <c r="BM11" s="95">
        <f>BM7</f>
        <v>262.5</v>
      </c>
      <c r="BN11" s="95">
        <f>BN7</f>
        <v>98.2</v>
      </c>
      <c r="BO11" s="84"/>
      <c r="BP11" s="84"/>
      <c r="BQ11" s="84"/>
      <c r="BR11" s="84"/>
      <c r="BS11" s="84"/>
      <c r="BT11" s="94" t="s">
        <v>140</v>
      </c>
      <c r="BU11" s="95" t="str">
        <f>BU7</f>
        <v>-</v>
      </c>
      <c r="BV11" s="95" t="str">
        <f>BV7</f>
        <v>-</v>
      </c>
      <c r="BW11" s="95" t="str">
        <f>BW7</f>
        <v>-</v>
      </c>
      <c r="BX11" s="95" t="str">
        <f>BX7</f>
        <v>-</v>
      </c>
      <c r="BY11" s="95" t="str">
        <f>BY7</f>
        <v>-</v>
      </c>
      <c r="BZ11" s="84"/>
      <c r="CA11" s="84"/>
      <c r="CB11" s="84"/>
      <c r="CC11" s="84"/>
      <c r="CD11" s="84"/>
      <c r="CE11" s="94" t="s">
        <v>140</v>
      </c>
      <c r="CF11" s="95">
        <f>CF7</f>
        <v>13055.9</v>
      </c>
      <c r="CG11" s="95">
        <f>CG7</f>
        <v>15981.9</v>
      </c>
      <c r="CH11" s="95">
        <f>CH7</f>
        <v>19748.7</v>
      </c>
      <c r="CI11" s="95">
        <f>CI7</f>
        <v>14281.1</v>
      </c>
      <c r="CJ11" s="95">
        <f>CJ7</f>
        <v>23296.7</v>
      </c>
      <c r="CK11" s="84"/>
      <c r="CL11" s="84"/>
      <c r="CM11" s="84"/>
      <c r="CN11" s="84"/>
      <c r="CO11" s="94" t="s">
        <v>140</v>
      </c>
      <c r="CP11" s="96">
        <f>CP7</f>
        <v>37113</v>
      </c>
      <c r="CQ11" s="96">
        <f>CQ7</f>
        <v>30482</v>
      </c>
      <c r="CR11" s="96">
        <f>CR7</f>
        <v>20435</v>
      </c>
      <c r="CS11" s="96">
        <f>CS7</f>
        <v>51368</v>
      </c>
      <c r="CT11" s="96">
        <f>CT7</f>
        <v>17908</v>
      </c>
      <c r="CU11" s="84"/>
      <c r="CV11" s="84"/>
      <c r="CW11" s="84"/>
      <c r="CX11" s="84"/>
      <c r="CY11" s="84"/>
      <c r="CZ11" s="94" t="s">
        <v>140</v>
      </c>
      <c r="DA11" s="95">
        <f>DA7</f>
        <v>21.5</v>
      </c>
      <c r="DB11" s="95">
        <f>DB7</f>
        <v>21</v>
      </c>
      <c r="DC11" s="95">
        <f>DC7</f>
        <v>19.100000000000001</v>
      </c>
      <c r="DD11" s="95">
        <f>DD7</f>
        <v>26</v>
      </c>
      <c r="DE11" s="95">
        <f>DE7</f>
        <v>16.3</v>
      </c>
      <c r="DF11" s="84"/>
      <c r="DG11" s="84"/>
      <c r="DH11" s="84"/>
      <c r="DI11" s="84"/>
      <c r="DJ11" s="94" t="s">
        <v>140</v>
      </c>
      <c r="DK11" s="95">
        <f>DK7</f>
        <v>39.4</v>
      </c>
      <c r="DL11" s="95">
        <f>DL7</f>
        <v>56.8</v>
      </c>
      <c r="DM11" s="95">
        <f>DM7</f>
        <v>63.2</v>
      </c>
      <c r="DN11" s="95">
        <f>DN7</f>
        <v>42.5</v>
      </c>
      <c r="DO11" s="95">
        <f>DO7</f>
        <v>65.8</v>
      </c>
      <c r="DP11" s="84"/>
      <c r="DQ11" s="84"/>
      <c r="DR11" s="84"/>
      <c r="DS11" s="84"/>
      <c r="DT11" s="94" t="s">
        <v>140</v>
      </c>
      <c r="DU11" s="95">
        <f>DU7</f>
        <v>87</v>
      </c>
      <c r="DV11" s="95">
        <f>DV7</f>
        <v>58.6</v>
      </c>
      <c r="DW11" s="95">
        <f>DW7</f>
        <v>32.1</v>
      </c>
      <c r="DX11" s="95">
        <f>DX7</f>
        <v>0</v>
      </c>
      <c r="DY11" s="95">
        <f>DY7</f>
        <v>0</v>
      </c>
      <c r="DZ11" s="84"/>
      <c r="EA11" s="84"/>
      <c r="EB11" s="84"/>
      <c r="EC11" s="84"/>
      <c r="ED11" s="94" t="s">
        <v>140</v>
      </c>
      <c r="EE11" s="95" t="str">
        <f>EE7</f>
        <v>-</v>
      </c>
      <c r="EF11" s="95" t="str">
        <f>EF7</f>
        <v>-</v>
      </c>
      <c r="EG11" s="95" t="str">
        <f>EG7</f>
        <v>-</v>
      </c>
      <c r="EH11" s="95" t="str">
        <f>EH7</f>
        <v>-</v>
      </c>
      <c r="EI11" s="95" t="str">
        <f>EI7</f>
        <v>-</v>
      </c>
      <c r="EJ11" s="84"/>
      <c r="EK11" s="84"/>
      <c r="EL11" s="84"/>
      <c r="EM11" s="84"/>
      <c r="EN11" s="94" t="s">
        <v>140</v>
      </c>
      <c r="EO11" s="95">
        <f>EO7</f>
        <v>100</v>
      </c>
      <c r="EP11" s="95">
        <f>EP7</f>
        <v>100</v>
      </c>
      <c r="EQ11" s="95">
        <f>EQ7</f>
        <v>100</v>
      </c>
      <c r="ER11" s="95">
        <f>ER7</f>
        <v>100</v>
      </c>
      <c r="ES11" s="95">
        <f>ES7</f>
        <v>100</v>
      </c>
      <c r="ET11" s="84"/>
      <c r="EU11" s="84"/>
      <c r="EV11" s="84"/>
      <c r="EW11" s="84"/>
      <c r="EX11" s="84"/>
      <c r="EY11" s="94" t="s">
        <v>140</v>
      </c>
      <c r="EZ11" s="95" t="str">
        <f>EZ7</f>
        <v>-</v>
      </c>
      <c r="FA11" s="95" t="str">
        <f>FA7</f>
        <v>-</v>
      </c>
      <c r="FB11" s="95" t="str">
        <f>FB7</f>
        <v>-</v>
      </c>
      <c r="FC11" s="95" t="str">
        <f>FC7</f>
        <v>-</v>
      </c>
      <c r="FD11" s="95" t="str">
        <f>FD7</f>
        <v>-</v>
      </c>
      <c r="FE11" s="84"/>
      <c r="FF11" s="84"/>
      <c r="FG11" s="84"/>
      <c r="FH11" s="84"/>
      <c r="FI11" s="94" t="s">
        <v>140</v>
      </c>
      <c r="FJ11" s="95" t="str">
        <f>FJ7</f>
        <v>-</v>
      </c>
      <c r="FK11" s="95" t="str">
        <f>FK7</f>
        <v>-</v>
      </c>
      <c r="FL11" s="95" t="str">
        <f>FL7</f>
        <v>-</v>
      </c>
      <c r="FM11" s="95" t="str">
        <f>FM7</f>
        <v>-</v>
      </c>
      <c r="FN11" s="95" t="str">
        <f>FN7</f>
        <v>-</v>
      </c>
      <c r="FO11" s="84"/>
      <c r="FP11" s="84"/>
      <c r="FQ11" s="84"/>
      <c r="FR11" s="84"/>
      <c r="FS11" s="94" t="s">
        <v>140</v>
      </c>
      <c r="FT11" s="95" t="str">
        <f>FT7</f>
        <v>-</v>
      </c>
      <c r="FU11" s="95" t="str">
        <f>FU7</f>
        <v>-</v>
      </c>
      <c r="FV11" s="95" t="str">
        <f>FV7</f>
        <v>-</v>
      </c>
      <c r="FW11" s="95" t="str">
        <f>FW7</f>
        <v>-</v>
      </c>
      <c r="FX11" s="95" t="str">
        <f>FX7</f>
        <v>-</v>
      </c>
      <c r="FY11" s="84"/>
      <c r="FZ11" s="84"/>
      <c r="GA11" s="84"/>
      <c r="GB11" s="84"/>
      <c r="GC11" s="94" t="s">
        <v>140</v>
      </c>
      <c r="GD11" s="95" t="str">
        <f>GD7</f>
        <v>-</v>
      </c>
      <c r="GE11" s="95" t="str">
        <f>GE7</f>
        <v>-</v>
      </c>
      <c r="GF11" s="95" t="str">
        <f>GF7</f>
        <v>-</v>
      </c>
      <c r="GG11" s="95" t="str">
        <f>GG7</f>
        <v>-</v>
      </c>
      <c r="GH11" s="95" t="str">
        <f>GH7</f>
        <v>-</v>
      </c>
      <c r="GI11" s="84"/>
      <c r="GJ11" s="84"/>
      <c r="GK11" s="84"/>
      <c r="GL11" s="84"/>
      <c r="GM11" s="94" t="s">
        <v>140</v>
      </c>
      <c r="GN11" s="95" t="str">
        <f>GN7</f>
        <v>-</v>
      </c>
      <c r="GO11" s="95" t="str">
        <f>GO7</f>
        <v>-</v>
      </c>
      <c r="GP11" s="95" t="str">
        <f>GP7</f>
        <v>-</v>
      </c>
      <c r="GQ11" s="95" t="str">
        <f>GQ7</f>
        <v>-</v>
      </c>
      <c r="GR11" s="95" t="str">
        <f>GR7</f>
        <v>-</v>
      </c>
      <c r="GS11" s="84"/>
      <c r="GT11" s="84"/>
      <c r="GU11" s="84"/>
      <c r="GV11" s="84"/>
      <c r="GW11" s="84"/>
      <c r="GX11" s="94" t="s">
        <v>140</v>
      </c>
      <c r="GY11" s="95" t="str">
        <f>GY7</f>
        <v>-</v>
      </c>
      <c r="GZ11" s="95" t="str">
        <f>GZ7</f>
        <v>-</v>
      </c>
      <c r="HA11" s="95" t="str">
        <f>HA7</f>
        <v>-</v>
      </c>
      <c r="HB11" s="95" t="str">
        <f>HB7</f>
        <v>-</v>
      </c>
      <c r="HC11" s="95" t="str">
        <f>HC7</f>
        <v>-</v>
      </c>
      <c r="HD11" s="84"/>
      <c r="HE11" s="84"/>
      <c r="HF11" s="84"/>
      <c r="HG11" s="84"/>
      <c r="HH11" s="94" t="s">
        <v>140</v>
      </c>
      <c r="HI11" s="95" t="str">
        <f>HI7</f>
        <v>-</v>
      </c>
      <c r="HJ11" s="95" t="str">
        <f>HJ7</f>
        <v>-</v>
      </c>
      <c r="HK11" s="95" t="str">
        <f>HK7</f>
        <v>-</v>
      </c>
      <c r="HL11" s="95" t="str">
        <f>HL7</f>
        <v>-</v>
      </c>
      <c r="HM11" s="95" t="str">
        <f>HM7</f>
        <v>-</v>
      </c>
      <c r="HN11" s="84"/>
      <c r="HO11" s="84"/>
      <c r="HP11" s="84"/>
      <c r="HQ11" s="84"/>
      <c r="HR11" s="94" t="s">
        <v>140</v>
      </c>
      <c r="HS11" s="95" t="str">
        <f>HS7</f>
        <v>-</v>
      </c>
      <c r="HT11" s="95" t="str">
        <f>HT7</f>
        <v>-</v>
      </c>
      <c r="HU11" s="95" t="str">
        <f>HU7</f>
        <v>-</v>
      </c>
      <c r="HV11" s="95" t="str">
        <f>HV7</f>
        <v>-</v>
      </c>
      <c r="HW11" s="95" t="str">
        <f>HW7</f>
        <v>-</v>
      </c>
      <c r="HX11" s="84"/>
      <c r="HY11" s="84"/>
      <c r="HZ11" s="84"/>
      <c r="IA11" s="84"/>
      <c r="IB11" s="94" t="s">
        <v>140</v>
      </c>
      <c r="IC11" s="95" t="str">
        <f>IC7</f>
        <v>-</v>
      </c>
      <c r="ID11" s="95" t="str">
        <f>ID7</f>
        <v>-</v>
      </c>
      <c r="IE11" s="95" t="str">
        <f>IE7</f>
        <v>-</v>
      </c>
      <c r="IF11" s="95" t="str">
        <f>IF7</f>
        <v>-</v>
      </c>
      <c r="IG11" s="95" t="str">
        <f>IG7</f>
        <v>-</v>
      </c>
      <c r="IH11" s="84"/>
      <c r="II11" s="84"/>
      <c r="IJ11" s="84"/>
      <c r="IK11" s="84"/>
      <c r="IL11" s="94" t="s">
        <v>140</v>
      </c>
      <c r="IM11" s="95" t="str">
        <f>IM7</f>
        <v>-</v>
      </c>
      <c r="IN11" s="95" t="str">
        <f>IN7</f>
        <v>-</v>
      </c>
      <c r="IO11" s="95" t="str">
        <f>IO7</f>
        <v>-</v>
      </c>
      <c r="IP11" s="95" t="str">
        <f>IP7</f>
        <v>-</v>
      </c>
      <c r="IQ11" s="95" t="str">
        <f>IQ7</f>
        <v>-</v>
      </c>
      <c r="IR11" s="84"/>
      <c r="IS11" s="84"/>
      <c r="IT11" s="84"/>
      <c r="IU11" s="84"/>
      <c r="IV11" s="84"/>
      <c r="IW11" s="94" t="s">
        <v>140</v>
      </c>
      <c r="IX11" s="95">
        <f>IX7</f>
        <v>21.5</v>
      </c>
      <c r="IY11" s="95">
        <f>IY7</f>
        <v>21</v>
      </c>
      <c r="IZ11" s="95">
        <f>IZ7</f>
        <v>19.100000000000001</v>
      </c>
      <c r="JA11" s="95">
        <f>JA7</f>
        <v>26</v>
      </c>
      <c r="JB11" s="95">
        <f>JB7</f>
        <v>16.3</v>
      </c>
      <c r="JC11" s="84"/>
      <c r="JD11" s="84"/>
      <c r="JE11" s="84"/>
      <c r="JF11" s="84"/>
      <c r="JG11" s="94" t="s">
        <v>140</v>
      </c>
      <c r="JH11" s="95">
        <f>JH7</f>
        <v>39.4</v>
      </c>
      <c r="JI11" s="95">
        <f>JI7</f>
        <v>56.8</v>
      </c>
      <c r="JJ11" s="95">
        <f>JJ7</f>
        <v>63.2</v>
      </c>
      <c r="JK11" s="95">
        <f>JK7</f>
        <v>42.5</v>
      </c>
      <c r="JL11" s="95">
        <f>JL7</f>
        <v>65.8</v>
      </c>
      <c r="JM11" s="84"/>
      <c r="JN11" s="84"/>
      <c r="JO11" s="84"/>
      <c r="JP11" s="84"/>
      <c r="JQ11" s="94" t="s">
        <v>140</v>
      </c>
      <c r="JR11" s="95">
        <f>JR7</f>
        <v>87</v>
      </c>
      <c r="JS11" s="95">
        <f>JS7</f>
        <v>58.6</v>
      </c>
      <c r="JT11" s="95">
        <f>JT7</f>
        <v>32.1</v>
      </c>
      <c r="JU11" s="95">
        <f>JU7</f>
        <v>0</v>
      </c>
      <c r="JV11" s="95">
        <f>JV7</f>
        <v>0</v>
      </c>
      <c r="JW11" s="84"/>
      <c r="JX11" s="84"/>
      <c r="JY11" s="84"/>
      <c r="JZ11" s="84"/>
      <c r="KA11" s="94" t="s">
        <v>140</v>
      </c>
      <c r="KB11" s="95" t="str">
        <f>KB7</f>
        <v>-</v>
      </c>
      <c r="KC11" s="95" t="str">
        <f>KC7</f>
        <v>-</v>
      </c>
      <c r="KD11" s="95" t="str">
        <f>KD7</f>
        <v>-</v>
      </c>
      <c r="KE11" s="95" t="str">
        <f>KE7</f>
        <v>-</v>
      </c>
      <c r="KF11" s="95" t="str">
        <f>KF7</f>
        <v>-</v>
      </c>
      <c r="KG11" s="84"/>
      <c r="KH11" s="84"/>
      <c r="KI11" s="84"/>
      <c r="KJ11" s="84"/>
      <c r="KK11" s="94" t="s">
        <v>140</v>
      </c>
      <c r="KL11" s="95">
        <f>KL7</f>
        <v>100</v>
      </c>
      <c r="KM11" s="95">
        <f>KM7</f>
        <v>100</v>
      </c>
      <c r="KN11" s="95">
        <f>KN7</f>
        <v>100</v>
      </c>
      <c r="KO11" s="95">
        <f>KO7</f>
        <v>100</v>
      </c>
      <c r="KP11" s="95">
        <f>KP7</f>
        <v>100</v>
      </c>
      <c r="KQ11" s="84"/>
      <c r="KR11" s="84"/>
      <c r="KS11" s="84"/>
      <c r="KT11" s="84"/>
      <c r="KU11" s="84"/>
      <c r="KV11" s="94" t="s">
        <v>140</v>
      </c>
      <c r="KW11" s="95" t="str">
        <f>KW7</f>
        <v>-</v>
      </c>
      <c r="KX11" s="95" t="str">
        <f>KX7</f>
        <v>-</v>
      </c>
      <c r="KY11" s="95" t="str">
        <f>KY7</f>
        <v>-</v>
      </c>
      <c r="KZ11" s="95" t="str">
        <f>KZ7</f>
        <v>-</v>
      </c>
      <c r="LA11" s="95" t="str">
        <f>LA7</f>
        <v>-</v>
      </c>
      <c r="LB11" s="84"/>
      <c r="LC11" s="84"/>
      <c r="LD11" s="84"/>
      <c r="LE11" s="84"/>
      <c r="LF11" s="94" t="s">
        <v>140</v>
      </c>
      <c r="LG11" s="95" t="str">
        <f>LG7</f>
        <v>-</v>
      </c>
      <c r="LH11" s="95" t="str">
        <f>LH7</f>
        <v>-</v>
      </c>
      <c r="LI11" s="95" t="str">
        <f>LI7</f>
        <v>-</v>
      </c>
      <c r="LJ11" s="95" t="str">
        <f>LJ7</f>
        <v>-</v>
      </c>
      <c r="LK11" s="95" t="str">
        <f>LK7</f>
        <v>-</v>
      </c>
      <c r="LL11" s="84"/>
      <c r="LM11" s="84"/>
      <c r="LN11" s="84"/>
      <c r="LO11" s="84"/>
      <c r="LP11" s="94" t="s">
        <v>140</v>
      </c>
      <c r="LQ11" s="95" t="str">
        <f>LQ7</f>
        <v>-</v>
      </c>
      <c r="LR11" s="95" t="str">
        <f>LR7</f>
        <v>-</v>
      </c>
      <c r="LS11" s="95" t="str">
        <f>LS7</f>
        <v>-</v>
      </c>
      <c r="LT11" s="95" t="str">
        <f>LT7</f>
        <v>-</v>
      </c>
      <c r="LU11" s="95" t="str">
        <f>LU7</f>
        <v>-</v>
      </c>
      <c r="LV11" s="84"/>
      <c r="LW11" s="84"/>
      <c r="LX11" s="84"/>
      <c r="LY11" s="84"/>
      <c r="LZ11" s="94" t="s">
        <v>140</v>
      </c>
      <c r="MA11" s="95" t="str">
        <f>MA7</f>
        <v>-</v>
      </c>
      <c r="MB11" s="95" t="str">
        <f>MB7</f>
        <v>-</v>
      </c>
      <c r="MC11" s="95" t="str">
        <f>MC7</f>
        <v>-</v>
      </c>
      <c r="MD11" s="95" t="str">
        <f>MD7</f>
        <v>-</v>
      </c>
      <c r="ME11" s="95" t="str">
        <f>ME7</f>
        <v>-</v>
      </c>
      <c r="MF11" s="84"/>
      <c r="MG11" s="84"/>
      <c r="MH11" s="84"/>
      <c r="MI11" s="84"/>
      <c r="MJ11" s="94" t="s">
        <v>140</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141</v>
      </c>
      <c r="AY12" s="95">
        <f>BD7</f>
        <v>164.1</v>
      </c>
      <c r="AZ12" s="95">
        <f>BE7</f>
        <v>124.4</v>
      </c>
      <c r="BA12" s="95">
        <f>BF7</f>
        <v>118.8</v>
      </c>
      <c r="BB12" s="95">
        <f>BG7</f>
        <v>88.8</v>
      </c>
      <c r="BC12" s="95">
        <f>BH7</f>
        <v>121.3</v>
      </c>
      <c r="BD12" s="84"/>
      <c r="BE12" s="84"/>
      <c r="BF12" s="84"/>
      <c r="BG12" s="84"/>
      <c r="BH12" s="84"/>
      <c r="BI12" s="94" t="s">
        <v>141</v>
      </c>
      <c r="BJ12" s="95">
        <f>BO7</f>
        <v>366.9</v>
      </c>
      <c r="BK12" s="95">
        <f>BP7</f>
        <v>324.60000000000002</v>
      </c>
      <c r="BL12" s="95">
        <f>BQ7</f>
        <v>255.4</v>
      </c>
      <c r="BM12" s="95">
        <f>BR7</f>
        <v>269.8</v>
      </c>
      <c r="BN12" s="95">
        <f>BS7</f>
        <v>247.9</v>
      </c>
      <c r="BO12" s="84"/>
      <c r="BP12" s="84"/>
      <c r="BQ12" s="84"/>
      <c r="BR12" s="84"/>
      <c r="BS12" s="84"/>
      <c r="BT12" s="94" t="s">
        <v>141</v>
      </c>
      <c r="BU12" s="95" t="str">
        <f>BZ7</f>
        <v>-</v>
      </c>
      <c r="BV12" s="95" t="str">
        <f>CA7</f>
        <v>-</v>
      </c>
      <c r="BW12" s="95" t="str">
        <f>CB7</f>
        <v>-</v>
      </c>
      <c r="BX12" s="95" t="str">
        <f>CC7</f>
        <v>-</v>
      </c>
      <c r="BY12" s="95" t="str">
        <f>CD7</f>
        <v>-</v>
      </c>
      <c r="BZ12" s="84"/>
      <c r="CA12" s="84"/>
      <c r="CB12" s="84"/>
      <c r="CC12" s="84"/>
      <c r="CD12" s="84"/>
      <c r="CE12" s="94" t="s">
        <v>141</v>
      </c>
      <c r="CF12" s="95">
        <f>CK7</f>
        <v>11717.4</v>
      </c>
      <c r="CG12" s="95">
        <f>CL7</f>
        <v>17642.5</v>
      </c>
      <c r="CH12" s="95">
        <f>CM7</f>
        <v>18815.8</v>
      </c>
      <c r="CI12" s="95">
        <f>CN7</f>
        <v>22847.9</v>
      </c>
      <c r="CJ12" s="95">
        <f>CO7</f>
        <v>19210.5</v>
      </c>
      <c r="CK12" s="84"/>
      <c r="CL12" s="84"/>
      <c r="CM12" s="84"/>
      <c r="CN12" s="84"/>
      <c r="CO12" s="94" t="s">
        <v>141</v>
      </c>
      <c r="CP12" s="96">
        <f>CU7</f>
        <v>108538</v>
      </c>
      <c r="CQ12" s="96">
        <f>CV7</f>
        <v>58539</v>
      </c>
      <c r="CR12" s="96">
        <f>CW7</f>
        <v>37685</v>
      </c>
      <c r="CS12" s="96">
        <f>CX7</f>
        <v>2390</v>
      </c>
      <c r="CT12" s="96">
        <f>CY7</f>
        <v>32739</v>
      </c>
      <c r="CU12" s="84"/>
      <c r="CV12" s="84"/>
      <c r="CW12" s="84"/>
      <c r="CX12" s="84"/>
      <c r="CY12" s="84"/>
      <c r="CZ12" s="94" t="s">
        <v>141</v>
      </c>
      <c r="DA12" s="95">
        <f>DF7</f>
        <v>35.9</v>
      </c>
      <c r="DB12" s="95">
        <f>DG7</f>
        <v>35.299999999999997</v>
      </c>
      <c r="DC12" s="95">
        <f>DH7</f>
        <v>32.299999999999997</v>
      </c>
      <c r="DD12" s="95">
        <f>DI7</f>
        <v>35.799999999999997</v>
      </c>
      <c r="DE12" s="95">
        <f>DJ7</f>
        <v>31.7</v>
      </c>
      <c r="DF12" s="84"/>
      <c r="DG12" s="84"/>
      <c r="DH12" s="84"/>
      <c r="DI12" s="84"/>
      <c r="DJ12" s="94" t="s">
        <v>141</v>
      </c>
      <c r="DK12" s="95">
        <f>DP7</f>
        <v>23</v>
      </c>
      <c r="DL12" s="95">
        <f>DQ7</f>
        <v>14.6</v>
      </c>
      <c r="DM12" s="95">
        <f>DR7</f>
        <v>17.3</v>
      </c>
      <c r="DN12" s="95">
        <f>DS7</f>
        <v>14.6</v>
      </c>
      <c r="DO12" s="95">
        <f>DT7</f>
        <v>11.9</v>
      </c>
      <c r="DP12" s="84"/>
      <c r="DQ12" s="84"/>
      <c r="DR12" s="84"/>
      <c r="DS12" s="84"/>
      <c r="DT12" s="94" t="s">
        <v>141</v>
      </c>
      <c r="DU12" s="95">
        <f>DZ7</f>
        <v>106.8</v>
      </c>
      <c r="DV12" s="95">
        <f>EA7</f>
        <v>102</v>
      </c>
      <c r="DW12" s="95">
        <f>EB7</f>
        <v>100.7</v>
      </c>
      <c r="DX12" s="95">
        <f>EC7</f>
        <v>100.1</v>
      </c>
      <c r="DY12" s="95">
        <f>ED7</f>
        <v>132.80000000000001</v>
      </c>
      <c r="DZ12" s="84"/>
      <c r="EA12" s="84"/>
      <c r="EB12" s="84"/>
      <c r="EC12" s="84"/>
      <c r="ED12" s="94" t="s">
        <v>141</v>
      </c>
      <c r="EE12" s="95" t="str">
        <f>EJ7</f>
        <v>-</v>
      </c>
      <c r="EF12" s="95" t="str">
        <f>EK7</f>
        <v>-</v>
      </c>
      <c r="EG12" s="95" t="str">
        <f>EL7</f>
        <v>-</v>
      </c>
      <c r="EH12" s="95" t="str">
        <f>EM7</f>
        <v>-</v>
      </c>
      <c r="EI12" s="95" t="str">
        <f>EN7</f>
        <v>-</v>
      </c>
      <c r="EJ12" s="84"/>
      <c r="EK12" s="84"/>
      <c r="EL12" s="84"/>
      <c r="EM12" s="84"/>
      <c r="EN12" s="94" t="s">
        <v>141</v>
      </c>
      <c r="EO12" s="95">
        <f>ET7</f>
        <v>61.5</v>
      </c>
      <c r="EP12" s="95">
        <f>EU7</f>
        <v>74.599999999999994</v>
      </c>
      <c r="EQ12" s="95">
        <f>EV7</f>
        <v>77.099999999999994</v>
      </c>
      <c r="ER12" s="95">
        <f>EW7</f>
        <v>79.8</v>
      </c>
      <c r="ES12" s="95">
        <f>EX7</f>
        <v>88</v>
      </c>
      <c r="ET12" s="84"/>
      <c r="EU12" s="84"/>
      <c r="EV12" s="84"/>
      <c r="EW12" s="84"/>
      <c r="EX12" s="84"/>
      <c r="EY12" s="94" t="s">
        <v>141</v>
      </c>
      <c r="EZ12" s="95" t="str">
        <f>IF($EZ$8,FE7,"-")</f>
        <v>-</v>
      </c>
      <c r="FA12" s="95" t="str">
        <f>IF($EZ$8,FF7,"-")</f>
        <v>-</v>
      </c>
      <c r="FB12" s="95" t="str">
        <f>IF($EZ$8,FG7,"-")</f>
        <v>-</v>
      </c>
      <c r="FC12" s="95" t="str">
        <f>IF($EZ$8,FH7,"-")</f>
        <v>-</v>
      </c>
      <c r="FD12" s="95" t="str">
        <f>IF($EZ$8,FI7,"-")</f>
        <v>-</v>
      </c>
      <c r="FE12" s="84"/>
      <c r="FF12" s="84"/>
      <c r="FG12" s="84"/>
      <c r="FH12" s="84"/>
      <c r="FI12" s="94" t="s">
        <v>141</v>
      </c>
      <c r="FJ12" s="95" t="str">
        <f>IF($FJ$8,FO7,"-")</f>
        <v>-</v>
      </c>
      <c r="FK12" s="95" t="str">
        <f>IF($FJ$8,FP7,"-")</f>
        <v>-</v>
      </c>
      <c r="FL12" s="95" t="str">
        <f>IF($FJ$8,FQ7,"-")</f>
        <v>-</v>
      </c>
      <c r="FM12" s="95" t="str">
        <f>IF($FJ$8,FR7,"-")</f>
        <v>-</v>
      </c>
      <c r="FN12" s="95" t="str">
        <f>IF($FJ$8,FS7,"-")</f>
        <v>-</v>
      </c>
      <c r="FO12" s="84"/>
      <c r="FP12" s="84"/>
      <c r="FQ12" s="84"/>
      <c r="FR12" s="84"/>
      <c r="FS12" s="94" t="s">
        <v>141</v>
      </c>
      <c r="FT12" s="95" t="str">
        <f>IF($FT$8,FY7,"-")</f>
        <v>-</v>
      </c>
      <c r="FU12" s="95" t="str">
        <f>IF($FT$8,FZ7,"-")</f>
        <v>-</v>
      </c>
      <c r="FV12" s="95" t="str">
        <f>IF($FT$8,GA7,"-")</f>
        <v>-</v>
      </c>
      <c r="FW12" s="95" t="str">
        <f>IF($FT$8,GB7,"-")</f>
        <v>-</v>
      </c>
      <c r="FX12" s="95" t="str">
        <f>IF($FT$8,GC7,"-")</f>
        <v>-</v>
      </c>
      <c r="FY12" s="84"/>
      <c r="FZ12" s="84"/>
      <c r="GA12" s="84"/>
      <c r="GB12" s="84"/>
      <c r="GC12" s="94" t="s">
        <v>141</v>
      </c>
      <c r="GD12" s="95" t="str">
        <f>IF($GD$8,GI7,"-")</f>
        <v>-</v>
      </c>
      <c r="GE12" s="95" t="str">
        <f>IF($GD$8,GJ7,"-")</f>
        <v>-</v>
      </c>
      <c r="GF12" s="95" t="str">
        <f>IF($GD$8,GK7,"-")</f>
        <v>-</v>
      </c>
      <c r="GG12" s="95" t="str">
        <f>IF($GD$8,GL7,"-")</f>
        <v>-</v>
      </c>
      <c r="GH12" s="95" t="str">
        <f>IF($GD$8,GM7,"-")</f>
        <v>-</v>
      </c>
      <c r="GI12" s="84"/>
      <c r="GJ12" s="84"/>
      <c r="GK12" s="84"/>
      <c r="GL12" s="84"/>
      <c r="GM12" s="94" t="s">
        <v>141</v>
      </c>
      <c r="GN12" s="95" t="str">
        <f>IF($GN$8,GS7,"-")</f>
        <v>-</v>
      </c>
      <c r="GO12" s="95" t="str">
        <f>IF($GN$8,GT7,"-")</f>
        <v>-</v>
      </c>
      <c r="GP12" s="95" t="str">
        <f>IF($GN$8,GU7,"-")</f>
        <v>-</v>
      </c>
      <c r="GQ12" s="95" t="str">
        <f>IF($GN$8,GV7,"-")</f>
        <v>-</v>
      </c>
      <c r="GR12" s="95" t="str">
        <f>IF($GN$8,GW7,"-")</f>
        <v>-</v>
      </c>
      <c r="GS12" s="84"/>
      <c r="GT12" s="84"/>
      <c r="GU12" s="84"/>
      <c r="GV12" s="84"/>
      <c r="GW12" s="84"/>
      <c r="GX12" s="94" t="s">
        <v>141</v>
      </c>
      <c r="GY12" s="95" t="str">
        <f>IF($GY$8,HD7,"-")</f>
        <v>-</v>
      </c>
      <c r="GZ12" s="95" t="str">
        <f>IF($GY$8,HE7,"-")</f>
        <v>-</v>
      </c>
      <c r="HA12" s="95" t="str">
        <f>IF($GY$8,HF7,"-")</f>
        <v>-</v>
      </c>
      <c r="HB12" s="95" t="str">
        <f>IF($GY$8,HG7,"-")</f>
        <v>-</v>
      </c>
      <c r="HC12" s="95" t="str">
        <f>IF($GY$8,HH7,"-")</f>
        <v>-</v>
      </c>
      <c r="HD12" s="84"/>
      <c r="HE12" s="84"/>
      <c r="HF12" s="84"/>
      <c r="HG12" s="84"/>
      <c r="HH12" s="94" t="s">
        <v>141</v>
      </c>
      <c r="HI12" s="95" t="str">
        <f>IF($HI$8,HN7,"-")</f>
        <v>-</v>
      </c>
      <c r="HJ12" s="95" t="str">
        <f>IF($HI$8,HO7,"-")</f>
        <v>-</v>
      </c>
      <c r="HK12" s="95" t="str">
        <f>IF($HI$8,HP7,"-")</f>
        <v>-</v>
      </c>
      <c r="HL12" s="95" t="str">
        <f>IF($HI$8,HQ7,"-")</f>
        <v>-</v>
      </c>
      <c r="HM12" s="95" t="str">
        <f>IF($HI$8,HR7,"-")</f>
        <v>-</v>
      </c>
      <c r="HN12" s="84"/>
      <c r="HO12" s="84"/>
      <c r="HP12" s="84"/>
      <c r="HQ12" s="84"/>
      <c r="HR12" s="94" t="s">
        <v>141</v>
      </c>
      <c r="HS12" s="95" t="str">
        <f>IF($HS$8,HX7,"-")</f>
        <v>-</v>
      </c>
      <c r="HT12" s="95" t="str">
        <f>IF($HS$8,HY7,"-")</f>
        <v>-</v>
      </c>
      <c r="HU12" s="95" t="str">
        <f>IF($HS$8,HZ7,"-")</f>
        <v>-</v>
      </c>
      <c r="HV12" s="95" t="str">
        <f>IF($HS$8,IA7,"-")</f>
        <v>-</v>
      </c>
      <c r="HW12" s="95" t="str">
        <f>IF($HS$8,IB7,"-")</f>
        <v>-</v>
      </c>
      <c r="HX12" s="84"/>
      <c r="HY12" s="84"/>
      <c r="HZ12" s="84"/>
      <c r="IA12" s="84"/>
      <c r="IB12" s="94" t="s">
        <v>141</v>
      </c>
      <c r="IC12" s="95" t="str">
        <f>IF($IC$8,IH7,"-")</f>
        <v>-</v>
      </c>
      <c r="ID12" s="95" t="str">
        <f>IF($IC$8,II7,"-")</f>
        <v>-</v>
      </c>
      <c r="IE12" s="95" t="str">
        <f>IF($IC$8,IJ7,"-")</f>
        <v>-</v>
      </c>
      <c r="IF12" s="95" t="str">
        <f>IF($IC$8,IK7,"-")</f>
        <v>-</v>
      </c>
      <c r="IG12" s="95" t="str">
        <f>IF($IC$8,IL7,"-")</f>
        <v>-</v>
      </c>
      <c r="IH12" s="84"/>
      <c r="II12" s="84"/>
      <c r="IJ12" s="84"/>
      <c r="IK12" s="84"/>
      <c r="IL12" s="94" t="s">
        <v>141</v>
      </c>
      <c r="IM12" s="95" t="str">
        <f>IF($IM$8,IR7,"-")</f>
        <v>-</v>
      </c>
      <c r="IN12" s="95" t="str">
        <f>IF($IM$8,IS7,"-")</f>
        <v>-</v>
      </c>
      <c r="IO12" s="95" t="str">
        <f>IF($IM$8,IT7,"-")</f>
        <v>-</v>
      </c>
      <c r="IP12" s="95" t="str">
        <f>IF($IM$8,IU7,"-")</f>
        <v>-</v>
      </c>
      <c r="IQ12" s="95" t="str">
        <f>IF($IM$8,IV7,"-")</f>
        <v>-</v>
      </c>
      <c r="IR12" s="84"/>
      <c r="IS12" s="84"/>
      <c r="IT12" s="84"/>
      <c r="IU12" s="84"/>
      <c r="IV12" s="84"/>
      <c r="IW12" s="94" t="s">
        <v>141</v>
      </c>
      <c r="IX12" s="95">
        <f>IF($IX$8,JC7,"-")</f>
        <v>19.600000000000001</v>
      </c>
      <c r="IY12" s="95">
        <f>IF($IX$8,JD7,"-")</f>
        <v>18.5</v>
      </c>
      <c r="IZ12" s="95">
        <f>IF($IX$8,JE7,"-")</f>
        <v>16.100000000000001</v>
      </c>
      <c r="JA12" s="95">
        <f>IF($IX$8,JF7,"-")</f>
        <v>19.600000000000001</v>
      </c>
      <c r="JB12" s="95">
        <f>IF($IX$8,JG7,"-")</f>
        <v>17.899999999999999</v>
      </c>
      <c r="JC12" s="84"/>
      <c r="JD12" s="84"/>
      <c r="JE12" s="84"/>
      <c r="JF12" s="84"/>
      <c r="JG12" s="94" t="s">
        <v>141</v>
      </c>
      <c r="JH12" s="95">
        <f>IF($JH$8,JM7,"-")</f>
        <v>45.4</v>
      </c>
      <c r="JI12" s="95">
        <f>IF($JH$8,JN7,"-")</f>
        <v>46.6</v>
      </c>
      <c r="JJ12" s="95">
        <f>IF($JH$8,JO7,"-")</f>
        <v>48.3</v>
      </c>
      <c r="JK12" s="95">
        <f>IF($JH$8,JP7,"-")</f>
        <v>48.2</v>
      </c>
      <c r="JL12" s="95">
        <f>IF($JH$8,JQ7,"-")</f>
        <v>34.5</v>
      </c>
      <c r="JM12" s="84"/>
      <c r="JN12" s="84"/>
      <c r="JO12" s="84"/>
      <c r="JP12" s="84"/>
      <c r="JQ12" s="94" t="s">
        <v>141</v>
      </c>
      <c r="JR12" s="95">
        <f>IF($JR$8,JW7,"-")</f>
        <v>178.4</v>
      </c>
      <c r="JS12" s="95">
        <f>IF($JR$8,JX7,"-")</f>
        <v>146.19999999999999</v>
      </c>
      <c r="JT12" s="95">
        <f>IF($JR$8,JY7,"-")</f>
        <v>137.1</v>
      </c>
      <c r="JU12" s="95">
        <f>IF($JR$8,JZ7,"-")</f>
        <v>83.3</v>
      </c>
      <c r="JV12" s="95">
        <f>IF($JR$8,KA7,"-")</f>
        <v>61.6</v>
      </c>
      <c r="JW12" s="84"/>
      <c r="JX12" s="84"/>
      <c r="JY12" s="84"/>
      <c r="JZ12" s="84"/>
      <c r="KA12" s="94" t="s">
        <v>141</v>
      </c>
      <c r="KB12" s="95" t="str">
        <f>IF($KB$8,KG7,"-")</f>
        <v>-</v>
      </c>
      <c r="KC12" s="95" t="str">
        <f>IF($KB$8,KH7,"-")</f>
        <v>-</v>
      </c>
      <c r="KD12" s="95" t="str">
        <f>IF($KB$8,KI7,"-")</f>
        <v>-</v>
      </c>
      <c r="KE12" s="95" t="str">
        <f>IF($KB$8,KJ7,"-")</f>
        <v>-</v>
      </c>
      <c r="KF12" s="95" t="str">
        <f>IF($KB$8,KK7,"-")</f>
        <v>-</v>
      </c>
      <c r="KG12" s="84"/>
      <c r="KH12" s="84"/>
      <c r="KI12" s="84"/>
      <c r="KJ12" s="84"/>
      <c r="KK12" s="94" t="s">
        <v>141</v>
      </c>
      <c r="KL12" s="95">
        <f>IF($KL$8,KQ7,"-")</f>
        <v>86.6</v>
      </c>
      <c r="KM12" s="95">
        <f>IF($KL$8,KR7,"-")</f>
        <v>98.4</v>
      </c>
      <c r="KN12" s="95">
        <f>IF($KL$8,KS7,"-")</f>
        <v>98.4</v>
      </c>
      <c r="KO12" s="95">
        <f>IF($KL$8,KT7,"-")</f>
        <v>99.1</v>
      </c>
      <c r="KP12" s="95">
        <f>IF($KL$8,KU7,"-")</f>
        <v>98.8</v>
      </c>
      <c r="KQ12" s="84"/>
      <c r="KR12" s="84"/>
      <c r="KS12" s="84"/>
      <c r="KT12" s="84"/>
      <c r="KU12" s="84"/>
      <c r="KV12" s="94" t="s">
        <v>141</v>
      </c>
      <c r="KW12" s="95" t="str">
        <f>IF($KW$8,LB7,"-")</f>
        <v>-</v>
      </c>
      <c r="KX12" s="95" t="str">
        <f>IF($KW$8,LC7,"-")</f>
        <v>-</v>
      </c>
      <c r="KY12" s="95" t="str">
        <f>IF($KW$8,LD7,"-")</f>
        <v>-</v>
      </c>
      <c r="KZ12" s="95" t="str">
        <f>IF($KW$8,LE7,"-")</f>
        <v>-</v>
      </c>
      <c r="LA12" s="95" t="str">
        <f>IF($KW$8,LF7,"-")</f>
        <v>-</v>
      </c>
      <c r="LB12" s="84"/>
      <c r="LC12" s="84"/>
      <c r="LD12" s="84"/>
      <c r="LE12" s="84"/>
      <c r="LF12" s="94" t="s">
        <v>141</v>
      </c>
      <c r="LG12" s="95" t="str">
        <f>IF($LG$8,LL7,"-")</f>
        <v>-</v>
      </c>
      <c r="LH12" s="95" t="str">
        <f>IF($LG$8,LM7,"-")</f>
        <v>-</v>
      </c>
      <c r="LI12" s="95" t="str">
        <f>IF($LG$8,LN7,"-")</f>
        <v>-</v>
      </c>
      <c r="LJ12" s="95" t="str">
        <f>IF($LG$8,LO7,"-")</f>
        <v>-</v>
      </c>
      <c r="LK12" s="95" t="str">
        <f>IF($LG$8,LP7,"-")</f>
        <v>-</v>
      </c>
      <c r="LL12" s="84"/>
      <c r="LM12" s="84"/>
      <c r="LN12" s="84"/>
      <c r="LO12" s="84"/>
      <c r="LP12" s="94" t="s">
        <v>141</v>
      </c>
      <c r="LQ12" s="95" t="str">
        <f>IF($LQ$8,LV7,"-")</f>
        <v>-</v>
      </c>
      <c r="LR12" s="95" t="str">
        <f>IF($LQ$8,LW7,"-")</f>
        <v>-</v>
      </c>
      <c r="LS12" s="95" t="str">
        <f>IF($LQ$8,LX7,"-")</f>
        <v>-</v>
      </c>
      <c r="LT12" s="95" t="str">
        <f>IF($LQ$8,LY7,"-")</f>
        <v>-</v>
      </c>
      <c r="LU12" s="95" t="str">
        <f>IF($LQ$8,LZ7,"-")</f>
        <v>-</v>
      </c>
      <c r="LV12" s="84"/>
      <c r="LW12" s="84"/>
      <c r="LX12" s="84"/>
      <c r="LY12" s="84"/>
      <c r="LZ12" s="94" t="s">
        <v>141</v>
      </c>
      <c r="MA12" s="95" t="str">
        <f>IF($MA$8,MF7,"-")</f>
        <v>-</v>
      </c>
      <c r="MB12" s="95" t="str">
        <f>IF($MA$8,MG7,"-")</f>
        <v>-</v>
      </c>
      <c r="MC12" s="95" t="str">
        <f>IF($MA$8,MH7,"-")</f>
        <v>-</v>
      </c>
      <c r="MD12" s="95" t="str">
        <f>IF($MA$8,MI7,"-")</f>
        <v>-</v>
      </c>
      <c r="ME12" s="95" t="str">
        <f>IF($MA$8,MJ7,"-")</f>
        <v>-</v>
      </c>
      <c r="MF12" s="84"/>
      <c r="MG12" s="84"/>
      <c r="MH12" s="84"/>
      <c r="MI12" s="84"/>
      <c r="MJ12" s="94" t="s">
        <v>141</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142</v>
      </c>
      <c r="AY13" s="95">
        <f>$BI$7</f>
        <v>100</v>
      </c>
      <c r="AZ13" s="95">
        <f>$BI$7</f>
        <v>100</v>
      </c>
      <c r="BA13" s="95">
        <f>$BI$7</f>
        <v>100</v>
      </c>
      <c r="BB13" s="95">
        <f>$BI$7</f>
        <v>100</v>
      </c>
      <c r="BC13" s="95">
        <f>$BI$7</f>
        <v>100</v>
      </c>
      <c r="BD13" s="84"/>
      <c r="BE13" s="84"/>
      <c r="BF13" s="84"/>
      <c r="BG13" s="84"/>
      <c r="BH13" s="84"/>
      <c r="BI13" s="94" t="s">
        <v>142</v>
      </c>
      <c r="BJ13" s="95">
        <f>$BT$7</f>
        <v>100</v>
      </c>
      <c r="BK13" s="95">
        <f>$BT$7</f>
        <v>100</v>
      </c>
      <c r="BL13" s="95">
        <f>$BT$7</f>
        <v>100</v>
      </c>
      <c r="BM13" s="95">
        <f>$BT$7</f>
        <v>100</v>
      </c>
      <c r="BN13" s="95">
        <f>$BT$7</f>
        <v>100</v>
      </c>
      <c r="BO13" s="84"/>
      <c r="BP13" s="84"/>
      <c r="BQ13" s="84"/>
      <c r="BR13" s="84"/>
      <c r="BS13" s="84"/>
      <c r="BT13" s="94" t="s">
        <v>142</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143</v>
      </c>
      <c r="C14" s="99"/>
      <c r="D14" s="100"/>
      <c r="E14" s="99"/>
      <c r="F14" s="197" t="s">
        <v>144</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6" t="s">
        <v>145</v>
      </c>
      <c r="C15" s="196"/>
      <c r="D15" s="100"/>
      <c r="E15" s="97">
        <v>1</v>
      </c>
      <c r="F15" s="196" t="s">
        <v>146</v>
      </c>
      <c r="G15" s="196"/>
      <c r="H15" s="102" t="s">
        <v>147</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148</v>
      </c>
      <c r="AY15" s="103"/>
      <c r="AZ15" s="103"/>
      <c r="BA15" s="103"/>
      <c r="BB15" s="103"/>
      <c r="BC15" s="103"/>
      <c r="BD15" s="100"/>
      <c r="BE15" s="100"/>
      <c r="BF15" s="100"/>
      <c r="BG15" s="100"/>
      <c r="BH15" s="100"/>
      <c r="BI15" s="101" t="s">
        <v>148</v>
      </c>
      <c r="BJ15" s="103"/>
      <c r="BK15" s="103"/>
      <c r="BL15" s="103"/>
      <c r="BM15" s="103"/>
      <c r="BN15" s="103"/>
      <c r="BO15" s="100"/>
      <c r="BP15" s="100"/>
      <c r="BQ15" s="100"/>
      <c r="BR15" s="100"/>
      <c r="BS15" s="100"/>
      <c r="BT15" s="101" t="s">
        <v>148</v>
      </c>
      <c r="BU15" s="103"/>
      <c r="BV15" s="103"/>
      <c r="BW15" s="103"/>
      <c r="BX15" s="103"/>
      <c r="BY15" s="103"/>
      <c r="BZ15" s="100"/>
      <c r="CA15" s="100"/>
      <c r="CB15" s="100"/>
      <c r="CC15" s="100"/>
      <c r="CD15" s="100"/>
      <c r="CE15" s="101" t="s">
        <v>148</v>
      </c>
      <c r="CF15" s="103"/>
      <c r="CG15" s="103"/>
      <c r="CH15" s="103"/>
      <c r="CI15" s="103"/>
      <c r="CJ15" s="103"/>
      <c r="CK15" s="100"/>
      <c r="CL15" s="100"/>
      <c r="CM15" s="100"/>
      <c r="CN15" s="100"/>
      <c r="CO15" s="101" t="s">
        <v>148</v>
      </c>
      <c r="CP15" s="103"/>
      <c r="CQ15" s="103"/>
      <c r="CR15" s="103"/>
      <c r="CS15" s="103"/>
      <c r="CT15" s="103"/>
      <c r="CU15" s="100"/>
      <c r="CV15" s="100"/>
      <c r="CW15" s="100"/>
      <c r="CX15" s="100"/>
      <c r="CY15" s="100"/>
      <c r="CZ15" s="101" t="s">
        <v>148</v>
      </c>
      <c r="DA15" s="103"/>
      <c r="DB15" s="103"/>
      <c r="DC15" s="103"/>
      <c r="DD15" s="103"/>
      <c r="DE15" s="103"/>
      <c r="DF15" s="100"/>
      <c r="DG15" s="100"/>
      <c r="DH15" s="100"/>
      <c r="DI15" s="100"/>
      <c r="DJ15" s="101" t="s">
        <v>148</v>
      </c>
      <c r="DK15" s="103"/>
      <c r="DL15" s="103"/>
      <c r="DM15" s="103"/>
      <c r="DN15" s="103"/>
      <c r="DO15" s="103"/>
      <c r="DP15" s="100"/>
      <c r="DQ15" s="100"/>
      <c r="DR15" s="100"/>
      <c r="DS15" s="100"/>
      <c r="DT15" s="101" t="s">
        <v>148</v>
      </c>
      <c r="DU15" s="103"/>
      <c r="DV15" s="103"/>
      <c r="DW15" s="103"/>
      <c r="DX15" s="103"/>
      <c r="DY15" s="103"/>
      <c r="DZ15" s="100"/>
      <c r="EA15" s="100"/>
      <c r="EB15" s="100"/>
      <c r="EC15" s="100"/>
      <c r="ED15" s="101" t="s">
        <v>148</v>
      </c>
      <c r="EE15" s="103"/>
      <c r="EF15" s="103"/>
      <c r="EG15" s="103"/>
      <c r="EH15" s="103"/>
      <c r="EI15" s="103"/>
      <c r="EJ15" s="100"/>
      <c r="EK15" s="100"/>
      <c r="EL15" s="100"/>
      <c r="EM15" s="100"/>
      <c r="EN15" s="101" t="s">
        <v>148</v>
      </c>
      <c r="EO15" s="103"/>
      <c r="EP15" s="103"/>
      <c r="EQ15" s="103"/>
      <c r="ER15" s="103"/>
      <c r="ES15" s="103"/>
      <c r="ET15" s="100"/>
      <c r="EU15" s="100"/>
      <c r="EV15" s="100"/>
      <c r="EW15" s="100"/>
      <c r="EX15" s="100"/>
      <c r="EY15" s="101" t="s">
        <v>148</v>
      </c>
      <c r="EZ15" s="103"/>
      <c r="FA15" s="103"/>
      <c r="FB15" s="103"/>
      <c r="FC15" s="103"/>
      <c r="FD15" s="103"/>
      <c r="FE15" s="100"/>
      <c r="FF15" s="100"/>
      <c r="FG15" s="100"/>
      <c r="FH15" s="100"/>
      <c r="FI15" s="101" t="s">
        <v>148</v>
      </c>
      <c r="FJ15" s="103"/>
      <c r="FK15" s="103"/>
      <c r="FL15" s="103"/>
      <c r="FM15" s="103"/>
      <c r="FN15" s="103"/>
      <c r="FO15" s="100"/>
      <c r="FP15" s="100"/>
      <c r="FQ15" s="100"/>
      <c r="FR15" s="100"/>
      <c r="FS15" s="101" t="s">
        <v>148</v>
      </c>
      <c r="FT15" s="103"/>
      <c r="FU15" s="103"/>
      <c r="FV15" s="103"/>
      <c r="FW15" s="103"/>
      <c r="FX15" s="103"/>
      <c r="FY15" s="100"/>
      <c r="FZ15" s="100"/>
      <c r="GA15" s="100"/>
      <c r="GB15" s="100"/>
      <c r="GC15" s="101" t="s">
        <v>148</v>
      </c>
      <c r="GD15" s="103"/>
      <c r="GE15" s="103"/>
      <c r="GF15" s="103"/>
      <c r="GG15" s="103"/>
      <c r="GH15" s="103"/>
      <c r="GI15" s="100"/>
      <c r="GJ15" s="100"/>
      <c r="GK15" s="100"/>
      <c r="GL15" s="100"/>
      <c r="GM15" s="101" t="s">
        <v>148</v>
      </c>
      <c r="GN15" s="103"/>
      <c r="GO15" s="103"/>
      <c r="GP15" s="103"/>
      <c r="GQ15" s="103"/>
      <c r="GR15" s="103"/>
      <c r="GS15" s="100"/>
      <c r="GT15" s="100"/>
      <c r="GU15" s="100"/>
      <c r="GV15" s="100"/>
      <c r="GW15" s="100"/>
      <c r="GX15" s="101" t="s">
        <v>148</v>
      </c>
      <c r="GY15" s="103"/>
      <c r="GZ15" s="103"/>
      <c r="HA15" s="103"/>
      <c r="HB15" s="103"/>
      <c r="HC15" s="103"/>
      <c r="HD15" s="100"/>
      <c r="HE15" s="100"/>
      <c r="HF15" s="100"/>
      <c r="HG15" s="100"/>
      <c r="HH15" s="101" t="s">
        <v>148</v>
      </c>
      <c r="HI15" s="103"/>
      <c r="HJ15" s="103"/>
      <c r="HK15" s="103"/>
      <c r="HL15" s="103"/>
      <c r="HM15" s="103"/>
      <c r="HN15" s="100"/>
      <c r="HO15" s="100"/>
      <c r="HP15" s="100"/>
      <c r="HQ15" s="100"/>
      <c r="HR15" s="101" t="s">
        <v>148</v>
      </c>
      <c r="HS15" s="103"/>
      <c r="HT15" s="103"/>
      <c r="HU15" s="103"/>
      <c r="HV15" s="103"/>
      <c r="HW15" s="103"/>
      <c r="HX15" s="100"/>
      <c r="HY15" s="100"/>
      <c r="HZ15" s="100"/>
      <c r="IA15" s="100"/>
      <c r="IB15" s="101" t="s">
        <v>148</v>
      </c>
      <c r="IC15" s="103"/>
      <c r="ID15" s="103"/>
      <c r="IE15" s="103"/>
      <c r="IF15" s="103"/>
      <c r="IG15" s="103"/>
      <c r="IH15" s="100"/>
      <c r="II15" s="100"/>
      <c r="IJ15" s="100"/>
      <c r="IK15" s="100"/>
      <c r="IL15" s="101" t="s">
        <v>148</v>
      </c>
      <c r="IM15" s="103"/>
      <c r="IN15" s="103"/>
      <c r="IO15" s="103"/>
      <c r="IP15" s="103"/>
      <c r="IQ15" s="103"/>
      <c r="IR15" s="100"/>
      <c r="IS15" s="100"/>
      <c r="IT15" s="100"/>
      <c r="IU15" s="100"/>
      <c r="IV15" s="100"/>
      <c r="IW15" s="101" t="s">
        <v>148</v>
      </c>
      <c r="IX15" s="103"/>
      <c r="IY15" s="103"/>
      <c r="IZ15" s="103"/>
      <c r="JA15" s="103"/>
      <c r="JB15" s="103"/>
      <c r="JC15" s="100"/>
      <c r="JD15" s="100"/>
      <c r="JE15" s="100"/>
      <c r="JF15" s="100"/>
      <c r="JG15" s="101" t="s">
        <v>148</v>
      </c>
      <c r="JH15" s="103"/>
      <c r="JI15" s="103"/>
      <c r="JJ15" s="103"/>
      <c r="JK15" s="103"/>
      <c r="JL15" s="103"/>
      <c r="JM15" s="100"/>
      <c r="JN15" s="100"/>
      <c r="JO15" s="100"/>
      <c r="JP15" s="100"/>
      <c r="JQ15" s="101" t="s">
        <v>148</v>
      </c>
      <c r="JR15" s="103"/>
      <c r="JS15" s="103"/>
      <c r="JT15" s="103"/>
      <c r="JU15" s="103"/>
      <c r="JV15" s="103"/>
      <c r="JW15" s="100"/>
      <c r="JX15" s="100"/>
      <c r="JY15" s="100"/>
      <c r="JZ15" s="100"/>
      <c r="KA15" s="101" t="s">
        <v>148</v>
      </c>
      <c r="KB15" s="103"/>
      <c r="KC15" s="103"/>
      <c r="KD15" s="103"/>
      <c r="KE15" s="103"/>
      <c r="KF15" s="103"/>
      <c r="KG15" s="100"/>
      <c r="KH15" s="100"/>
      <c r="KI15" s="100"/>
      <c r="KJ15" s="100"/>
      <c r="KK15" s="101" t="s">
        <v>148</v>
      </c>
      <c r="KL15" s="103"/>
      <c r="KM15" s="103"/>
      <c r="KN15" s="103"/>
      <c r="KO15" s="103"/>
      <c r="KP15" s="103"/>
      <c r="KQ15" s="100"/>
      <c r="KR15" s="100"/>
      <c r="KS15" s="100"/>
      <c r="KT15" s="100"/>
      <c r="KU15" s="100"/>
      <c r="KV15" s="101" t="s">
        <v>148</v>
      </c>
      <c r="KW15" s="103"/>
      <c r="KX15" s="103"/>
      <c r="KY15" s="103"/>
      <c r="KZ15" s="103"/>
      <c r="LA15" s="103"/>
      <c r="LB15" s="100"/>
      <c r="LC15" s="100"/>
      <c r="LD15" s="100"/>
      <c r="LE15" s="100"/>
      <c r="LF15" s="101" t="s">
        <v>148</v>
      </c>
      <c r="LG15" s="103"/>
      <c r="LH15" s="103"/>
      <c r="LI15" s="103"/>
      <c r="LJ15" s="103"/>
      <c r="LK15" s="103"/>
      <c r="LL15" s="100"/>
      <c r="LM15" s="100"/>
      <c r="LN15" s="100"/>
      <c r="LO15" s="100"/>
      <c r="LP15" s="101" t="s">
        <v>148</v>
      </c>
      <c r="LQ15" s="103"/>
      <c r="LR15" s="103"/>
      <c r="LS15" s="103"/>
      <c r="LT15" s="103"/>
      <c r="LU15" s="103"/>
      <c r="LV15" s="100"/>
      <c r="LW15" s="100"/>
      <c r="LX15" s="100"/>
      <c r="LY15" s="100"/>
      <c r="LZ15" s="101" t="s">
        <v>148</v>
      </c>
      <c r="MA15" s="103"/>
      <c r="MB15" s="103"/>
      <c r="MC15" s="103"/>
      <c r="MD15" s="103"/>
      <c r="ME15" s="103"/>
      <c r="MF15" s="100"/>
      <c r="MG15" s="100"/>
      <c r="MH15" s="100"/>
      <c r="MI15" s="100"/>
      <c r="MJ15" s="101" t="s">
        <v>148</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6" t="s">
        <v>149</v>
      </c>
      <c r="C16" s="196"/>
      <c r="D16" s="100"/>
      <c r="E16" s="97">
        <f>E15+1</f>
        <v>2</v>
      </c>
      <c r="F16" s="196" t="s">
        <v>150</v>
      </c>
      <c r="G16" s="196"/>
      <c r="H16" s="102" t="s">
        <v>151</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6" t="s">
        <v>152</v>
      </c>
      <c r="C17" s="196"/>
      <c r="D17" s="100"/>
      <c r="E17" s="97">
        <f t="shared" ref="E17" si="8">E16+1</f>
        <v>3</v>
      </c>
      <c r="F17" s="196" t="s">
        <v>153</v>
      </c>
      <c r="G17" s="196"/>
      <c r="H17" s="102" t="s">
        <v>154</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155</v>
      </c>
      <c r="AY17" s="106">
        <f>IF(AY7="-",NA(),AY7)</f>
        <v>156.19999999999999</v>
      </c>
      <c r="AZ17" s="106">
        <f t="shared" ref="AZ17:BC17" si="9">IF(AZ7="-",NA(),AZ7)</f>
        <v>131.69999999999999</v>
      </c>
      <c r="BA17" s="106">
        <f t="shared" si="9"/>
        <v>107.5</v>
      </c>
      <c r="BB17" s="106">
        <f t="shared" si="9"/>
        <v>172.9</v>
      </c>
      <c r="BC17" s="106">
        <f t="shared" si="9"/>
        <v>136.6</v>
      </c>
      <c r="BD17" s="100"/>
      <c r="BE17" s="100"/>
      <c r="BF17" s="100"/>
      <c r="BG17" s="100"/>
      <c r="BH17" s="100"/>
      <c r="BI17" s="105" t="s">
        <v>155</v>
      </c>
      <c r="BJ17" s="106">
        <f>IF(BJ7="-",NA(),BJ7)</f>
        <v>365.2</v>
      </c>
      <c r="BK17" s="106">
        <f t="shared" ref="BK17:BN17" si="10">IF(BK7="-",NA(),BK7)</f>
        <v>252.8</v>
      </c>
      <c r="BL17" s="106">
        <f t="shared" si="10"/>
        <v>186.3</v>
      </c>
      <c r="BM17" s="106">
        <f t="shared" si="10"/>
        <v>262.5</v>
      </c>
      <c r="BN17" s="106">
        <f t="shared" si="10"/>
        <v>98.2</v>
      </c>
      <c r="BO17" s="100"/>
      <c r="BP17" s="100"/>
      <c r="BQ17" s="100"/>
      <c r="BR17" s="100"/>
      <c r="BS17" s="100"/>
      <c r="BT17" s="105" t="s">
        <v>155</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155</v>
      </c>
      <c r="CF17" s="106">
        <f>IF(CF7="-",NA(),CF7)</f>
        <v>13055.9</v>
      </c>
      <c r="CG17" s="106">
        <f t="shared" ref="CG17:CJ17" si="12">IF(CG7="-",NA(),CG7)</f>
        <v>15981.9</v>
      </c>
      <c r="CH17" s="106">
        <f t="shared" si="12"/>
        <v>19748.7</v>
      </c>
      <c r="CI17" s="106">
        <f t="shared" si="12"/>
        <v>14281.1</v>
      </c>
      <c r="CJ17" s="106">
        <f t="shared" si="12"/>
        <v>23296.7</v>
      </c>
      <c r="CK17" s="100"/>
      <c r="CL17" s="100"/>
      <c r="CM17" s="100"/>
      <c r="CN17" s="100"/>
      <c r="CO17" s="105" t="s">
        <v>155</v>
      </c>
      <c r="CP17" s="107">
        <f>IF(CP7="-",NA(),CP7)</f>
        <v>37113</v>
      </c>
      <c r="CQ17" s="107">
        <f t="shared" ref="CQ17:CT17" si="13">IF(CQ7="-",NA(),CQ7)</f>
        <v>30482</v>
      </c>
      <c r="CR17" s="107">
        <f t="shared" si="13"/>
        <v>20435</v>
      </c>
      <c r="CS17" s="107">
        <f t="shared" si="13"/>
        <v>51368</v>
      </c>
      <c r="CT17" s="107">
        <f t="shared" si="13"/>
        <v>17908</v>
      </c>
      <c r="CU17" s="100"/>
      <c r="CV17" s="100"/>
      <c r="CW17" s="100"/>
      <c r="CX17" s="100"/>
      <c r="CY17" s="100"/>
      <c r="CZ17" s="105" t="s">
        <v>155</v>
      </c>
      <c r="DA17" s="106">
        <f>IF(DA7="-",NA(),DA7)</f>
        <v>21.5</v>
      </c>
      <c r="DB17" s="106">
        <f t="shared" ref="DB17:DE17" si="14">IF(DB7="-",NA(),DB7)</f>
        <v>21</v>
      </c>
      <c r="DC17" s="106">
        <f t="shared" si="14"/>
        <v>19.100000000000001</v>
      </c>
      <c r="DD17" s="106">
        <f t="shared" si="14"/>
        <v>26</v>
      </c>
      <c r="DE17" s="106">
        <f t="shared" si="14"/>
        <v>16.3</v>
      </c>
      <c r="DF17" s="100"/>
      <c r="DG17" s="100"/>
      <c r="DH17" s="100"/>
      <c r="DI17" s="100"/>
      <c r="DJ17" s="105" t="s">
        <v>155</v>
      </c>
      <c r="DK17" s="106">
        <f>IF(DK7="-",NA(),DK7)</f>
        <v>39.4</v>
      </c>
      <c r="DL17" s="106">
        <f t="shared" ref="DL17:DO17" si="15">IF(DL7="-",NA(),DL7)</f>
        <v>56.8</v>
      </c>
      <c r="DM17" s="106">
        <f t="shared" si="15"/>
        <v>63.2</v>
      </c>
      <c r="DN17" s="106">
        <f t="shared" si="15"/>
        <v>42.5</v>
      </c>
      <c r="DO17" s="106">
        <f t="shared" si="15"/>
        <v>65.8</v>
      </c>
      <c r="DP17" s="100"/>
      <c r="DQ17" s="100"/>
      <c r="DR17" s="100"/>
      <c r="DS17" s="100"/>
      <c r="DT17" s="105" t="s">
        <v>155</v>
      </c>
      <c r="DU17" s="106">
        <f>IF(DU7="-",NA(),DU7)</f>
        <v>87</v>
      </c>
      <c r="DV17" s="106">
        <f t="shared" ref="DV17:DY17" si="16">IF(DV7="-",NA(),DV7)</f>
        <v>58.6</v>
      </c>
      <c r="DW17" s="106">
        <f t="shared" si="16"/>
        <v>32.1</v>
      </c>
      <c r="DX17" s="106">
        <f t="shared" si="16"/>
        <v>0</v>
      </c>
      <c r="DY17" s="106">
        <f t="shared" si="16"/>
        <v>0</v>
      </c>
      <c r="DZ17" s="100"/>
      <c r="EA17" s="100"/>
      <c r="EB17" s="100"/>
      <c r="EC17" s="100"/>
      <c r="ED17" s="105" t="s">
        <v>155</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155</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155</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155</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155</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155</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155</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155</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155</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155</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155</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155</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155</v>
      </c>
      <c r="IX17" s="106">
        <f>IF(IX7="-",NA(),IX7)</f>
        <v>21.5</v>
      </c>
      <c r="IY17" s="106">
        <f t="shared" ref="IY17:JB17" si="29">IF(IY7="-",NA(),IY7)</f>
        <v>21</v>
      </c>
      <c r="IZ17" s="106">
        <f t="shared" si="29"/>
        <v>19.100000000000001</v>
      </c>
      <c r="JA17" s="106">
        <f t="shared" si="29"/>
        <v>26</v>
      </c>
      <c r="JB17" s="106">
        <f t="shared" si="29"/>
        <v>16.3</v>
      </c>
      <c r="JC17" s="100"/>
      <c r="JD17" s="100"/>
      <c r="JE17" s="100"/>
      <c r="JF17" s="100"/>
      <c r="JG17" s="105" t="s">
        <v>155</v>
      </c>
      <c r="JH17" s="106">
        <f>IF(JH7="-",NA(),JH7)</f>
        <v>39.4</v>
      </c>
      <c r="JI17" s="106">
        <f t="shared" ref="JI17:JL17" si="30">IF(JI7="-",NA(),JI7)</f>
        <v>56.8</v>
      </c>
      <c r="JJ17" s="106">
        <f t="shared" si="30"/>
        <v>63.2</v>
      </c>
      <c r="JK17" s="106">
        <f t="shared" si="30"/>
        <v>42.5</v>
      </c>
      <c r="JL17" s="106">
        <f t="shared" si="30"/>
        <v>65.8</v>
      </c>
      <c r="JM17" s="100"/>
      <c r="JN17" s="100"/>
      <c r="JO17" s="100"/>
      <c r="JP17" s="100"/>
      <c r="JQ17" s="105" t="s">
        <v>155</v>
      </c>
      <c r="JR17" s="106">
        <f>IF(JR7="-",NA(),JR7)</f>
        <v>87</v>
      </c>
      <c r="JS17" s="106">
        <f t="shared" ref="JS17:JV17" si="31">IF(JS7="-",NA(),JS7)</f>
        <v>58.6</v>
      </c>
      <c r="JT17" s="106">
        <f t="shared" si="31"/>
        <v>32.1</v>
      </c>
      <c r="JU17" s="106">
        <f t="shared" si="31"/>
        <v>0</v>
      </c>
      <c r="JV17" s="106">
        <f t="shared" si="31"/>
        <v>0</v>
      </c>
      <c r="JW17" s="100"/>
      <c r="JX17" s="100"/>
      <c r="JY17" s="100"/>
      <c r="JZ17" s="100"/>
      <c r="KA17" s="105" t="s">
        <v>155</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155</v>
      </c>
      <c r="KL17" s="106">
        <f>IF(KL7="-",NA(),KL7)</f>
        <v>100</v>
      </c>
      <c r="KM17" s="106">
        <f t="shared" ref="KM17:KP17" si="33">IF(KM7="-",NA(),KM7)</f>
        <v>100</v>
      </c>
      <c r="KN17" s="106">
        <f t="shared" si="33"/>
        <v>100</v>
      </c>
      <c r="KO17" s="106">
        <f t="shared" si="33"/>
        <v>100</v>
      </c>
      <c r="KP17" s="106">
        <f t="shared" si="33"/>
        <v>100</v>
      </c>
      <c r="KQ17" s="100"/>
      <c r="KR17" s="100"/>
      <c r="KS17" s="100"/>
      <c r="KT17" s="100"/>
      <c r="KU17" s="100"/>
      <c r="KV17" s="105" t="s">
        <v>155</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155</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155</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155</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155</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6" t="s">
        <v>156</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157</v>
      </c>
      <c r="AY18" s="106">
        <f>IF(BD7="-",NA(),BD7)</f>
        <v>164.1</v>
      </c>
      <c r="AZ18" s="106">
        <f t="shared" ref="AZ18:BC18" si="39">IF(BE7="-",NA(),BE7)</f>
        <v>124.4</v>
      </c>
      <c r="BA18" s="106">
        <f t="shared" si="39"/>
        <v>118.8</v>
      </c>
      <c r="BB18" s="106">
        <f t="shared" si="39"/>
        <v>88.8</v>
      </c>
      <c r="BC18" s="106">
        <f t="shared" si="39"/>
        <v>121.3</v>
      </c>
      <c r="BD18" s="100"/>
      <c r="BE18" s="100"/>
      <c r="BF18" s="100"/>
      <c r="BG18" s="100"/>
      <c r="BH18" s="100"/>
      <c r="BI18" s="105" t="s">
        <v>157</v>
      </c>
      <c r="BJ18" s="106">
        <f>IF(BO7="-",NA(),BO7)</f>
        <v>366.9</v>
      </c>
      <c r="BK18" s="106">
        <f t="shared" ref="BK18:BN18" si="40">IF(BP7="-",NA(),BP7)</f>
        <v>324.60000000000002</v>
      </c>
      <c r="BL18" s="106">
        <f t="shared" si="40"/>
        <v>255.4</v>
      </c>
      <c r="BM18" s="106">
        <f t="shared" si="40"/>
        <v>269.8</v>
      </c>
      <c r="BN18" s="106">
        <f t="shared" si="40"/>
        <v>247.9</v>
      </c>
      <c r="BO18" s="100"/>
      <c r="BP18" s="100"/>
      <c r="BQ18" s="100"/>
      <c r="BR18" s="100"/>
      <c r="BS18" s="100"/>
      <c r="BT18" s="105" t="s">
        <v>157</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157</v>
      </c>
      <c r="CF18" s="106">
        <f>IF(CK7="-",NA(),CK7)</f>
        <v>11717.4</v>
      </c>
      <c r="CG18" s="106">
        <f t="shared" ref="CG18:CJ18" si="42">IF(CL7="-",NA(),CL7)</f>
        <v>17642.5</v>
      </c>
      <c r="CH18" s="106">
        <f t="shared" si="42"/>
        <v>18815.8</v>
      </c>
      <c r="CI18" s="106">
        <f t="shared" si="42"/>
        <v>22847.9</v>
      </c>
      <c r="CJ18" s="106">
        <f t="shared" si="42"/>
        <v>19210.5</v>
      </c>
      <c r="CK18" s="100"/>
      <c r="CL18" s="100"/>
      <c r="CM18" s="100"/>
      <c r="CN18" s="100"/>
      <c r="CO18" s="105" t="s">
        <v>157</v>
      </c>
      <c r="CP18" s="107">
        <f>IF(CU7="-",NA(),CU7)</f>
        <v>108538</v>
      </c>
      <c r="CQ18" s="107">
        <f t="shared" ref="CQ18:CT18" si="43">IF(CV7="-",NA(),CV7)</f>
        <v>58539</v>
      </c>
      <c r="CR18" s="107">
        <f t="shared" si="43"/>
        <v>37685</v>
      </c>
      <c r="CS18" s="107">
        <f t="shared" si="43"/>
        <v>2390</v>
      </c>
      <c r="CT18" s="107">
        <f t="shared" si="43"/>
        <v>32739</v>
      </c>
      <c r="CU18" s="100"/>
      <c r="CV18" s="100"/>
      <c r="CW18" s="100"/>
      <c r="CX18" s="100"/>
      <c r="CY18" s="100"/>
      <c r="CZ18" s="105" t="s">
        <v>157</v>
      </c>
      <c r="DA18" s="106">
        <f>IF(DF7="-",NA(),DF7)</f>
        <v>35.9</v>
      </c>
      <c r="DB18" s="106">
        <f t="shared" ref="DB18:DE18" si="44">IF(DG7="-",NA(),DG7)</f>
        <v>35.299999999999997</v>
      </c>
      <c r="DC18" s="106">
        <f t="shared" si="44"/>
        <v>32.299999999999997</v>
      </c>
      <c r="DD18" s="106">
        <f t="shared" si="44"/>
        <v>35.799999999999997</v>
      </c>
      <c r="DE18" s="106">
        <f t="shared" si="44"/>
        <v>31.7</v>
      </c>
      <c r="DF18" s="100"/>
      <c r="DG18" s="100"/>
      <c r="DH18" s="100"/>
      <c r="DI18" s="100"/>
      <c r="DJ18" s="105" t="s">
        <v>157</v>
      </c>
      <c r="DK18" s="106">
        <f>IF(DP7="-",NA(),DP7)</f>
        <v>23</v>
      </c>
      <c r="DL18" s="106">
        <f t="shared" ref="DL18:DO18" si="45">IF(DQ7="-",NA(),DQ7)</f>
        <v>14.6</v>
      </c>
      <c r="DM18" s="106">
        <f t="shared" si="45"/>
        <v>17.3</v>
      </c>
      <c r="DN18" s="106">
        <f t="shared" si="45"/>
        <v>14.6</v>
      </c>
      <c r="DO18" s="106">
        <f t="shared" si="45"/>
        <v>11.9</v>
      </c>
      <c r="DP18" s="100"/>
      <c r="DQ18" s="100"/>
      <c r="DR18" s="100"/>
      <c r="DS18" s="100"/>
      <c r="DT18" s="105" t="s">
        <v>157</v>
      </c>
      <c r="DU18" s="106">
        <f>IF(DZ7="-",NA(),DZ7)</f>
        <v>106.8</v>
      </c>
      <c r="DV18" s="106">
        <f t="shared" ref="DV18:DY18" si="46">IF(EA7="-",NA(),EA7)</f>
        <v>102</v>
      </c>
      <c r="DW18" s="106">
        <f t="shared" si="46"/>
        <v>100.7</v>
      </c>
      <c r="DX18" s="106">
        <f t="shared" si="46"/>
        <v>100.1</v>
      </c>
      <c r="DY18" s="106">
        <f t="shared" si="46"/>
        <v>132.80000000000001</v>
      </c>
      <c r="DZ18" s="100"/>
      <c r="EA18" s="100"/>
      <c r="EB18" s="100"/>
      <c r="EC18" s="100"/>
      <c r="ED18" s="105" t="s">
        <v>157</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157</v>
      </c>
      <c r="EO18" s="106">
        <f>IF(ET7="-",NA(),ET7)</f>
        <v>61.5</v>
      </c>
      <c r="EP18" s="106">
        <f t="shared" ref="EP18:ES18" si="48">IF(EU7="-",NA(),EU7)</f>
        <v>74.599999999999994</v>
      </c>
      <c r="EQ18" s="106">
        <f t="shared" si="48"/>
        <v>77.099999999999994</v>
      </c>
      <c r="ER18" s="106">
        <f t="shared" si="48"/>
        <v>79.8</v>
      </c>
      <c r="ES18" s="106">
        <f t="shared" si="48"/>
        <v>88</v>
      </c>
      <c r="ET18" s="100"/>
      <c r="EU18" s="100"/>
      <c r="EV18" s="100"/>
      <c r="EW18" s="100"/>
      <c r="EX18" s="100"/>
      <c r="EY18" s="105" t="s">
        <v>157</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157</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157</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157</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157</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157</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157</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157</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157</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157</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157</v>
      </c>
      <c r="IX18" s="106">
        <f>IF(OR(NOT($IX$8),JC7="-"),NA(),JC7)</f>
        <v>19.600000000000001</v>
      </c>
      <c r="IY18" s="106">
        <f>IF(OR(NOT($IX$8),JD7="-"),NA(),JD7)</f>
        <v>18.5</v>
      </c>
      <c r="IZ18" s="106">
        <f>IF(OR(NOT($IX$8),JE7="-"),NA(),JE7)</f>
        <v>16.100000000000001</v>
      </c>
      <c r="JA18" s="106">
        <f>IF(OR(NOT($IX$8),JF7="-"),NA(),JF7)</f>
        <v>19.600000000000001</v>
      </c>
      <c r="JB18" s="106">
        <f>IF(OR(NOT($IX$8),JG7="-"),NA(),JG7)</f>
        <v>17.899999999999999</v>
      </c>
      <c r="JC18" s="100"/>
      <c r="JD18" s="100"/>
      <c r="JE18" s="100"/>
      <c r="JF18" s="100"/>
      <c r="JG18" s="105" t="s">
        <v>157</v>
      </c>
      <c r="JH18" s="106">
        <f>IF(OR(NOT($JH$8),JM7="-"),NA(),JM7)</f>
        <v>45.4</v>
      </c>
      <c r="JI18" s="106">
        <f>IF(OR(NOT($JH$8),JN7="-"),NA(),JN7)</f>
        <v>46.6</v>
      </c>
      <c r="JJ18" s="106">
        <f>IF(OR(NOT($JH$8),JO7="-"),NA(),JO7)</f>
        <v>48.3</v>
      </c>
      <c r="JK18" s="106">
        <f>IF(OR(NOT($JH$8),JP7="-"),NA(),JP7)</f>
        <v>48.2</v>
      </c>
      <c r="JL18" s="106">
        <f>IF(OR(NOT($JH$8),JQ7="-"),NA(),JQ7)</f>
        <v>34.5</v>
      </c>
      <c r="JM18" s="100"/>
      <c r="JN18" s="100"/>
      <c r="JO18" s="100"/>
      <c r="JP18" s="100"/>
      <c r="JQ18" s="105" t="s">
        <v>157</v>
      </c>
      <c r="JR18" s="106">
        <f>IF(OR(NOT($JR$8),JW7="-"),NA(),JW7)</f>
        <v>178.4</v>
      </c>
      <c r="JS18" s="106">
        <f>IF(OR(NOT($JR$8),JX7="-"),NA(),JX7)</f>
        <v>146.19999999999999</v>
      </c>
      <c r="JT18" s="106">
        <f>IF(OR(NOT($JR$8),JY7="-"),NA(),JY7)</f>
        <v>137.1</v>
      </c>
      <c r="JU18" s="106">
        <f>IF(OR(NOT($JR$8),JZ7="-"),NA(),JZ7)</f>
        <v>83.3</v>
      </c>
      <c r="JV18" s="106">
        <f>IF(OR(NOT($JR$8),KA7="-"),NA(),KA7)</f>
        <v>61.6</v>
      </c>
      <c r="JW18" s="100"/>
      <c r="JX18" s="100"/>
      <c r="JY18" s="100"/>
      <c r="JZ18" s="100"/>
      <c r="KA18" s="105" t="s">
        <v>157</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157</v>
      </c>
      <c r="KL18" s="106">
        <f>IF(OR(NOT($KL$8),KQ7="-"),NA(),KQ7)</f>
        <v>86.6</v>
      </c>
      <c r="KM18" s="106">
        <f>IF(OR(NOT($KL$8),KR7="-"),NA(),KR7)</f>
        <v>98.4</v>
      </c>
      <c r="KN18" s="106">
        <f>IF(OR(NOT($KL$8),KS7="-"),NA(),KS7)</f>
        <v>98.4</v>
      </c>
      <c r="KO18" s="106">
        <f>IF(OR(NOT($KL$8),KT7="-"),NA(),KT7)</f>
        <v>99.1</v>
      </c>
      <c r="KP18" s="106">
        <f>IF(OR(NOT($KL$8),KU7="-"),NA(),KU7)</f>
        <v>98.8</v>
      </c>
      <c r="KQ18" s="100"/>
      <c r="KR18" s="100"/>
      <c r="KS18" s="100"/>
      <c r="KT18" s="100"/>
      <c r="KU18" s="100"/>
      <c r="KV18" s="105" t="s">
        <v>157</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157</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157</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157</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157</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6" t="s">
        <v>158</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142</v>
      </c>
      <c r="AY19" s="106">
        <f>$BI$7</f>
        <v>100</v>
      </c>
      <c r="AZ19" s="106">
        <f t="shared" ref="AZ19:BC19" si="49">$BI$7</f>
        <v>100</v>
      </c>
      <c r="BA19" s="106">
        <f t="shared" si="49"/>
        <v>100</v>
      </c>
      <c r="BB19" s="106">
        <f t="shared" si="49"/>
        <v>100</v>
      </c>
      <c r="BC19" s="106">
        <f t="shared" si="49"/>
        <v>100</v>
      </c>
      <c r="BD19" s="100"/>
      <c r="BE19" s="100"/>
      <c r="BF19" s="100"/>
      <c r="BG19" s="100"/>
      <c r="BH19" s="100"/>
      <c r="BI19" s="108" t="s">
        <v>142</v>
      </c>
      <c r="BJ19" s="106">
        <f>$BT$7</f>
        <v>100</v>
      </c>
      <c r="BK19" s="106">
        <f>$BT$7</f>
        <v>100</v>
      </c>
      <c r="BL19" s="106">
        <f>$BT$7</f>
        <v>100</v>
      </c>
      <c r="BM19" s="106">
        <f>$BT$7</f>
        <v>100</v>
      </c>
      <c r="BN19" s="106">
        <f>$BT$7</f>
        <v>100</v>
      </c>
      <c r="BO19" s="100"/>
      <c r="BP19" s="100"/>
      <c r="BQ19" s="100"/>
      <c r="BR19" s="100"/>
      <c r="BS19" s="100"/>
      <c r="BT19" s="108" t="s">
        <v>142</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6" t="s">
        <v>159</v>
      </c>
      <c r="C20" s="196"/>
      <c r="D20" s="100"/>
    </row>
    <row r="21" spans="1:374">
      <c r="A21" s="97">
        <f t="shared" si="7"/>
        <v>7</v>
      </c>
      <c r="B21" s="196" t="s">
        <v>160</v>
      </c>
      <c r="C21" s="196"/>
      <c r="D21" s="100"/>
    </row>
    <row r="22" spans="1:374">
      <c r="A22" s="97">
        <f t="shared" si="7"/>
        <v>8</v>
      </c>
      <c r="B22" s="196" t="s">
        <v>161</v>
      </c>
      <c r="C22" s="196"/>
      <c r="D22" s="100"/>
      <c r="E22" s="198" t="s">
        <v>162</v>
      </c>
      <c r="F22" s="199"/>
      <c r="G22" s="199"/>
      <c r="H22" s="199"/>
      <c r="I22" s="200"/>
    </row>
    <row r="23" spans="1:374">
      <c r="A23" s="97">
        <f t="shared" si="7"/>
        <v>9</v>
      </c>
      <c r="B23" s="196" t="s">
        <v>163</v>
      </c>
      <c r="C23" s="196"/>
      <c r="D23" s="100"/>
      <c r="E23" s="201"/>
      <c r="F23" s="202"/>
      <c r="G23" s="202"/>
      <c r="H23" s="202"/>
      <c r="I23" s="203"/>
    </row>
    <row r="24" spans="1:374">
      <c r="A24" s="97">
        <f t="shared" si="7"/>
        <v>10</v>
      </c>
      <c r="B24" s="196" t="s">
        <v>164</v>
      </c>
      <c r="C24" s="196"/>
      <c r="D24" s="100"/>
      <c r="E24" s="201"/>
      <c r="F24" s="202"/>
      <c r="G24" s="202"/>
      <c r="H24" s="202"/>
      <c r="I24" s="203"/>
    </row>
    <row r="25" spans="1:374">
      <c r="A25" s="97">
        <f t="shared" si="7"/>
        <v>11</v>
      </c>
      <c r="B25" s="196" t="s">
        <v>165</v>
      </c>
      <c r="C25" s="196"/>
      <c r="D25" s="100"/>
      <c r="E25" s="201"/>
      <c r="F25" s="202"/>
      <c r="G25" s="202"/>
      <c r="H25" s="202"/>
      <c r="I25" s="203"/>
    </row>
    <row r="26" spans="1:374">
      <c r="A26" s="97">
        <f t="shared" si="7"/>
        <v>12</v>
      </c>
      <c r="B26" s="196" t="s">
        <v>166</v>
      </c>
      <c r="C26" s="196"/>
      <c r="D26" s="100"/>
      <c r="E26" s="201"/>
      <c r="F26" s="202"/>
      <c r="G26" s="202"/>
      <c r="H26" s="202"/>
      <c r="I26" s="203"/>
    </row>
    <row r="27" spans="1:374">
      <c r="A27" s="97">
        <f t="shared" si="7"/>
        <v>13</v>
      </c>
      <c r="B27" s="196" t="s">
        <v>167</v>
      </c>
      <c r="C27" s="196"/>
      <c r="D27" s="100"/>
      <c r="E27" s="201"/>
      <c r="F27" s="202"/>
      <c r="G27" s="202"/>
      <c r="H27" s="202"/>
      <c r="I27" s="203"/>
    </row>
    <row r="28" spans="1:374">
      <c r="A28" s="97">
        <f t="shared" si="7"/>
        <v>14</v>
      </c>
      <c r="B28" s="196" t="s">
        <v>168</v>
      </c>
      <c r="C28" s="196"/>
      <c r="D28" s="100"/>
      <c r="E28" s="201"/>
      <c r="F28" s="202"/>
      <c r="G28" s="202"/>
      <c r="H28" s="202"/>
      <c r="I28" s="203"/>
    </row>
    <row r="29" spans="1:374">
      <c r="A29" s="97">
        <f t="shared" si="7"/>
        <v>15</v>
      </c>
      <c r="B29" s="196" t="s">
        <v>169</v>
      </c>
      <c r="C29" s="196"/>
      <c r="D29" s="100"/>
      <c r="E29" s="201"/>
      <c r="F29" s="202"/>
      <c r="G29" s="202"/>
      <c r="H29" s="202"/>
      <c r="I29" s="203"/>
    </row>
    <row r="30" spans="1:374">
      <c r="A30" s="97">
        <f t="shared" si="7"/>
        <v>16</v>
      </c>
      <c r="B30" s="196" t="s">
        <v>170</v>
      </c>
      <c r="C30" s="196"/>
      <c r="D30" s="100"/>
      <c r="E30" s="201"/>
      <c r="F30" s="202"/>
      <c r="G30" s="202"/>
      <c r="H30" s="202"/>
      <c r="I30" s="203"/>
    </row>
    <row r="31" spans="1:374">
      <c r="A31" s="97">
        <f t="shared" si="7"/>
        <v>17</v>
      </c>
      <c r="B31" s="196" t="s">
        <v>171</v>
      </c>
      <c r="C31" s="196"/>
      <c r="D31" s="100"/>
      <c r="E31" s="201"/>
      <c r="F31" s="202"/>
      <c r="G31" s="202"/>
      <c r="H31" s="202"/>
      <c r="I31" s="203"/>
    </row>
    <row r="32" spans="1:374">
      <c r="A32" s="97">
        <f t="shared" si="7"/>
        <v>18</v>
      </c>
      <c r="B32" s="196" t="s">
        <v>172</v>
      </c>
      <c r="C32" s="196"/>
      <c r="D32" s="100"/>
      <c r="E32" s="201"/>
      <c r="F32" s="202"/>
      <c r="G32" s="202"/>
      <c r="H32" s="202"/>
      <c r="I32" s="203"/>
    </row>
    <row r="33" spans="1:16">
      <c r="A33" s="97">
        <f t="shared" si="7"/>
        <v>19</v>
      </c>
      <c r="B33" s="196" t="s">
        <v>173</v>
      </c>
      <c r="C33" s="196"/>
      <c r="D33" s="100"/>
      <c r="E33" s="201"/>
      <c r="F33" s="202"/>
      <c r="G33" s="202"/>
      <c r="H33" s="202"/>
      <c r="I33" s="203"/>
    </row>
    <row r="34" spans="1:16">
      <c r="A34" s="97">
        <f t="shared" si="7"/>
        <v>20</v>
      </c>
      <c r="B34" s="196" t="s">
        <v>174</v>
      </c>
      <c r="C34" s="196"/>
      <c r="D34" s="100"/>
      <c r="E34" s="201"/>
      <c r="F34" s="202"/>
      <c r="G34" s="202"/>
      <c r="H34" s="202"/>
      <c r="I34" s="203"/>
    </row>
    <row r="35" spans="1:16" ht="25.5" customHeight="1">
      <c r="E35" s="204"/>
      <c r="F35" s="205"/>
      <c r="G35" s="205"/>
      <c r="H35" s="205"/>
      <c r="I35" s="206"/>
    </row>
    <row r="36" spans="1:16">
      <c r="A36" t="s">
        <v>175</v>
      </c>
      <c r="B36" t="s">
        <v>176</v>
      </c>
    </row>
    <row r="37" spans="1:16">
      <c r="A37" t="s">
        <v>177</v>
      </c>
      <c r="B37" t="s">
        <v>178</v>
      </c>
      <c r="L37" s="198" t="s">
        <v>162</v>
      </c>
      <c r="M37" s="199"/>
      <c r="N37" s="199"/>
      <c r="O37" s="199"/>
      <c r="P37" s="200"/>
    </row>
    <row r="38" spans="1:16">
      <c r="A38" t="s">
        <v>179</v>
      </c>
      <c r="B38" t="s">
        <v>180</v>
      </c>
      <c r="L38" s="201"/>
      <c r="M38" s="202"/>
      <c r="N38" s="202"/>
      <c r="O38" s="202"/>
      <c r="P38" s="203"/>
    </row>
    <row r="39" spans="1:16">
      <c r="A39" t="s">
        <v>181</v>
      </c>
      <c r="B39" t="s">
        <v>182</v>
      </c>
      <c r="L39" s="201"/>
      <c r="M39" s="202"/>
      <c r="N39" s="202"/>
      <c r="O39" s="202"/>
      <c r="P39" s="203"/>
    </row>
    <row r="40" spans="1:16">
      <c r="A40" t="s">
        <v>183</v>
      </c>
      <c r="B40" t="s">
        <v>184</v>
      </c>
      <c r="L40" s="201"/>
      <c r="M40" s="202"/>
      <c r="N40" s="202"/>
      <c r="O40" s="202"/>
      <c r="P40" s="203"/>
    </row>
    <row r="41" spans="1:16">
      <c r="A41" t="s">
        <v>185</v>
      </c>
      <c r="B41" t="s">
        <v>186</v>
      </c>
      <c r="L41" s="201"/>
      <c r="M41" s="202"/>
      <c r="N41" s="202"/>
      <c r="O41" s="202"/>
      <c r="P41" s="203"/>
    </row>
    <row r="42" spans="1:16">
      <c r="A42" t="s">
        <v>187</v>
      </c>
      <c r="B42" t="s">
        <v>188</v>
      </c>
      <c r="L42" s="201"/>
      <c r="M42" s="202"/>
      <c r="N42" s="202"/>
      <c r="O42" s="202"/>
      <c r="P42" s="203"/>
    </row>
    <row r="43" spans="1:16">
      <c r="A43" t="s">
        <v>189</v>
      </c>
      <c r="B43" t="s">
        <v>190</v>
      </c>
      <c r="L43" s="201"/>
      <c r="M43" s="202"/>
      <c r="N43" s="202"/>
      <c r="O43" s="202"/>
      <c r="P43" s="203"/>
    </row>
    <row r="44" spans="1:16">
      <c r="A44" t="s">
        <v>191</v>
      </c>
      <c r="B44" t="s">
        <v>192</v>
      </c>
      <c r="L44" s="201"/>
      <c r="M44" s="202"/>
      <c r="N44" s="202"/>
      <c r="O44" s="202"/>
      <c r="P44" s="203"/>
    </row>
    <row r="45" spans="1:16">
      <c r="A45" t="s">
        <v>193</v>
      </c>
      <c r="B45" t="s">
        <v>194</v>
      </c>
      <c r="L45" s="201"/>
      <c r="M45" s="202"/>
      <c r="N45" s="202"/>
      <c r="O45" s="202"/>
      <c r="P45" s="203"/>
    </row>
    <row r="46" spans="1:16">
      <c r="A46" t="s">
        <v>195</v>
      </c>
      <c r="B46" t="s">
        <v>196</v>
      </c>
      <c r="L46" s="201"/>
      <c r="M46" s="202"/>
      <c r="N46" s="202"/>
      <c r="O46" s="202"/>
      <c r="P46" s="203"/>
    </row>
    <row r="47" spans="1:16">
      <c r="A47" t="s">
        <v>197</v>
      </c>
      <c r="B47" t="s">
        <v>198</v>
      </c>
      <c r="L47" s="201"/>
      <c r="M47" s="202"/>
      <c r="N47" s="202"/>
      <c r="O47" s="202"/>
      <c r="P47" s="203"/>
    </row>
    <row r="48" spans="1:16">
      <c r="A48" t="s">
        <v>199</v>
      </c>
      <c r="B48" t="s">
        <v>200</v>
      </c>
      <c r="L48" s="201"/>
      <c r="M48" s="202"/>
      <c r="N48" s="202"/>
      <c r="O48" s="202"/>
      <c r="P48" s="203"/>
    </row>
    <row r="49" spans="1:16">
      <c r="A49" t="s">
        <v>201</v>
      </c>
      <c r="B49" t="s">
        <v>202</v>
      </c>
      <c r="L49" s="201"/>
      <c r="M49" s="202"/>
      <c r="N49" s="202"/>
      <c r="O49" s="202"/>
      <c r="P49" s="203"/>
    </row>
    <row r="50" spans="1:16" ht="26.25" customHeight="1">
      <c r="A50" t="s">
        <v>203</v>
      </c>
      <c r="B50" t="s">
        <v>204</v>
      </c>
      <c r="L50" s="204"/>
      <c r="M50" s="205"/>
      <c r="N50" s="205"/>
      <c r="O50" s="205"/>
      <c r="P50" s="206"/>
    </row>
    <row r="51" spans="1:16">
      <c r="A51" t="s">
        <v>205</v>
      </c>
      <c r="B51" t="s">
        <v>206</v>
      </c>
    </row>
    <row r="52" spans="1:16">
      <c r="A52" t="s">
        <v>207</v>
      </c>
      <c r="B52" t="s">
        <v>208</v>
      </c>
    </row>
    <row r="53" spans="1:16">
      <c r="A53" t="s">
        <v>209</v>
      </c>
      <c r="B53" t="s">
        <v>210</v>
      </c>
    </row>
    <row r="54" spans="1:16">
      <c r="A54" t="s">
        <v>211</v>
      </c>
      <c r="B54" t="s">
        <v>212</v>
      </c>
    </row>
    <row r="55" spans="1:16">
      <c r="A55" t="s">
        <v>213</v>
      </c>
      <c r="B55" t="s">
        <v>214</v>
      </c>
    </row>
    <row r="56" spans="1:16">
      <c r="A56" t="s">
        <v>215</v>
      </c>
      <c r="B56" t="s">
        <v>216</v>
      </c>
    </row>
    <row r="57" spans="1:16">
      <c r="A57" t="s">
        <v>217</v>
      </c>
      <c r="B57" t="s">
        <v>218</v>
      </c>
    </row>
    <row r="58" spans="1:16">
      <c r="A58" t="s">
        <v>219</v>
      </c>
      <c r="B58" t="s">
        <v>220</v>
      </c>
    </row>
    <row r="59" spans="1:16">
      <c r="A59" t="s">
        <v>221</v>
      </c>
      <c r="B59" t="s">
        <v>222</v>
      </c>
    </row>
    <row r="60" spans="1:16">
      <c r="A60" t="s">
        <v>223</v>
      </c>
      <c r="B60" t="s">
        <v>224</v>
      </c>
    </row>
    <row r="61" spans="1:16">
      <c r="A61" t="s">
        <v>225</v>
      </c>
      <c r="B61" t="s">
        <v>226</v>
      </c>
    </row>
    <row r="62" spans="1:16">
      <c r="A62" t="s">
        <v>227</v>
      </c>
      <c r="B62" t="s">
        <v>228</v>
      </c>
    </row>
    <row r="63" spans="1:16">
      <c r="A63" t="s">
        <v>229</v>
      </c>
      <c r="B63" t="s">
        <v>230</v>
      </c>
    </row>
    <row r="64" spans="1:16">
      <c r="A64" t="s">
        <v>231</v>
      </c>
      <c r="B64" t="s">
        <v>232</v>
      </c>
    </row>
    <row r="65" spans="1:2">
      <c r="A65" t="s">
        <v>233</v>
      </c>
      <c r="B65" t="s">
        <v>234</v>
      </c>
    </row>
    <row r="66" spans="1:2">
      <c r="A66" t="s">
        <v>235</v>
      </c>
      <c r="B66" t="s">
        <v>236</v>
      </c>
    </row>
    <row r="67" spans="1:2">
      <c r="A67" t="s">
        <v>237</v>
      </c>
      <c r="B67" t="s">
        <v>236</v>
      </c>
    </row>
    <row r="68" spans="1:2">
      <c r="A68" t="s">
        <v>238</v>
      </c>
      <c r="B68" t="s">
        <v>236</v>
      </c>
    </row>
    <row r="69" spans="1:2">
      <c r="A69" t="s">
        <v>239</v>
      </c>
      <c r="B69" t="s">
        <v>236</v>
      </c>
    </row>
    <row r="70" spans="1:2">
      <c r="A70" t="s">
        <v>240</v>
      </c>
      <c r="B70" t="s">
        <v>236</v>
      </c>
    </row>
    <row r="71" spans="1:2">
      <c r="A71" t="s">
        <v>241</v>
      </c>
      <c r="B71" t="s">
        <v>236</v>
      </c>
    </row>
    <row r="72" spans="1:2">
      <c r="A72" t="s">
        <v>242</v>
      </c>
      <c r="B72" t="s">
        <v>236</v>
      </c>
    </row>
    <row r="73" spans="1:2">
      <c r="A73" t="s">
        <v>243</v>
      </c>
      <c r="B73" t="s">
        <v>236</v>
      </c>
    </row>
    <row r="74" spans="1:2">
      <c r="A74" t="s">
        <v>244</v>
      </c>
      <c r="B74" t="s">
        <v>236</v>
      </c>
    </row>
    <row r="75" spans="1:2">
      <c r="A75" t="s">
        <v>245</v>
      </c>
      <c r="B75" t="s">
        <v>236</v>
      </c>
    </row>
    <row r="76" spans="1:2">
      <c r="A76" t="s">
        <v>246</v>
      </c>
      <c r="B76" t="s">
        <v>236</v>
      </c>
    </row>
    <row r="77" spans="1:2">
      <c r="A77" t="s">
        <v>247</v>
      </c>
      <c r="B77" t="s">
        <v>236</v>
      </c>
    </row>
    <row r="78" spans="1:2">
      <c r="A78" t="s">
        <v>248</v>
      </c>
      <c r="B78" t="s">
        <v>236</v>
      </c>
    </row>
    <row r="79" spans="1:2">
      <c r="A79" t="s">
        <v>249</v>
      </c>
      <c r="B79" t="s">
        <v>236</v>
      </c>
    </row>
    <row r="80" spans="1:2">
      <c r="A80" t="s">
        <v>250</v>
      </c>
      <c r="B80" t="s">
        <v>236</v>
      </c>
    </row>
    <row r="81" spans="1:2">
      <c r="A81" t="s">
        <v>251</v>
      </c>
      <c r="B81" t="s">
        <v>236</v>
      </c>
    </row>
    <row r="82" spans="1:2">
      <c r="A82" t="s">
        <v>252</v>
      </c>
      <c r="B82" t="s">
        <v>236</v>
      </c>
    </row>
    <row r="83" spans="1:2">
      <c r="A83" t="s">
        <v>253</v>
      </c>
      <c r="B83" t="s">
        <v>236</v>
      </c>
    </row>
    <row r="84" spans="1:2">
      <c r="A84" t="s">
        <v>254</v>
      </c>
      <c r="B84" t="s">
        <v>236</v>
      </c>
    </row>
    <row r="85" spans="1:2">
      <c r="A85" t="s">
        <v>255</v>
      </c>
      <c r="B85" t="s">
        <v>236</v>
      </c>
    </row>
    <row r="86" spans="1:2">
      <c r="A86" t="s">
        <v>256</v>
      </c>
      <c r="B86" t="s">
        <v>257</v>
      </c>
    </row>
    <row r="87" spans="1:2">
      <c r="A87" t="s">
        <v>258</v>
      </c>
      <c r="B87" t="s">
        <v>257</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SHONAI1015</cp:lastModifiedBy>
  <cp:lastPrinted>2019-01-23T06:55:39Z</cp:lastPrinted>
  <dcterms:created xsi:type="dcterms:W3CDTF">2018-12-13T02:08:45Z</dcterms:created>
  <dcterms:modified xsi:type="dcterms:W3CDTF">2019-01-23T07:35:02Z</dcterms:modified>
  <cp:category/>
</cp:coreProperties>
</file>