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H２９経営比較分析表\"/>
    </mc:Choice>
  </mc:AlternateContent>
  <workbookProtection workbookAlgorithmName="SHA-512" workbookHashValue="sWbRkW+rgtQRxzU+0DIfaQmWVJpHjEW9u6al/h0PClEtRJvIY6holfzT/8JevCiQKiG1YEhPENGNg4nY756TUg==" workbookSaltValue="Gjvx+HBmcEjYXEy3sHW9vw==" workbookSpinCount="100000" lockStructure="1"/>
  <bookViews>
    <workbookView xWindow="0" yWindow="0" windowWidth="28800" windowHeight="124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<sst xmlns="http://schemas.openxmlformats.org/spreadsheetml/2006/main" count="235" uniqueCount="119">
  <si>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</si>
  <si>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</si>
  <si>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</si>
  <si>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</si>
  <si>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</si>
  <si>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</si>
  <si>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</si>
  <si>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</si>
  <si>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</si>
  <si>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</si>
  <si>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</si>
  <si>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</si>
  <si>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</si>
  <si>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</si>
  <si>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</si>
  <si>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</si>
  <si>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</si>
  <si>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</si>
  <si>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</si>
  <si>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</si>
  <si>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</si>
  <si>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</si>
  <si>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</si>
  <si>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</si>
  <si>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</si>
  <si>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</si>
  <si>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</si>
  <si>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</si>
  <si>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</si>
  <si>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</si>
  <si>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</si>
  <si>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</si>
  <si>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</si>
  <si>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</si>
  <si>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</si>
  <si>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</si>
  <si>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</si>
  <si>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</si>
  <si>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</si>
  <si>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</si>
  <si>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</si>
  <si>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</si>
  <si>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</si>
  <si>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</si>
  <si>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</si>
  <si>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</si>
  <si>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</si>
  <si>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</si>
  <si>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</si>
  <si>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</si>
  <si>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</si>
  <si>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</si>
  <si>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</si>
  <si>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</si>
  <si>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</si>
  <si>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</si>
  <si>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</si>
  <si>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</si>
  <si>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</si>
  <si>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</si>
  <si>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</si>
  <si>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</si>
  <si>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</si>
  <si>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</si>
  <si>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</si>
  <si>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</si>
  <si>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</si>
  <si>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</si>
  <si>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</si>
  <si>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</si>
  <si>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</si>
  <si>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</si>
  <si>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</si>
  <si>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</si>
  <si>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</si>
  <si>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</si>
  <si>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</si>
  <si>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</si>
  <si>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</si>
  <si>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</si>
  <si>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</si>
  <si>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</si>
  <si>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</si>
  <si>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</si>
  <si>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</si>
  <si>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</si>
  <si>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</si>
  <si>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</si>
  <si>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</si>
  <si>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</si>
  <si>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</si>
  <si>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</si>
  <si>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</si>
  <si>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</si>
  <si>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</si>
  <si>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</si>
  <si>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</si>
  <si>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</si>
  <si>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</si>
  <si>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</si>
  <si>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</si>
  <si>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</si>
  <si>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</si>
  <si>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</si>
  <si>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最上川中部水道企業団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</si>
  <si>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</si>
  <si>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</si>
  <si>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</si>
  <si>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</si>
  <si>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</si>
  <si>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</si>
  <si>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</si>
  <si>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</si>
  <si>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</si>
  <si>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</si>
  <si>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</si>
  <si>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も毎年度緩やかに上昇し、管路経年化率も上昇しているため、施設・管路の老朽化が進んでいる。今後も、耐震化事業計画を基に、計画・効率的な更新を行っていく必要があると考えられる。</t>
    <rPh sb="1" eb="3">
      <t>ユウケイ</t>
    </rPh>
    <rPh sb="3" eb="5">
      <t>コテイ</t>
    </rPh>
    <rPh sb="5" eb="7">
      <t>シサン</t>
    </rPh>
    <rPh sb="7" eb="9">
      <t>ゲンカ</t>
    </rPh>
    <rPh sb="9" eb="11">
      <t>ショウキャク</t>
    </rPh>
    <rPh sb="11" eb="12">
      <t>リツ</t>
    </rPh>
    <rPh sb="13" eb="16">
      <t>マイネンド</t>
    </rPh>
    <rPh sb="16" eb="17">
      <t>ユル</t>
    </rPh>
    <rPh sb="20" eb="22">
      <t>ジョウショウ</t>
    </rPh>
    <rPh sb="24" eb="26">
      <t>カンロ</t>
    </rPh>
    <rPh sb="26" eb="29">
      <t>ケイネンカ</t>
    </rPh>
    <rPh sb="29" eb="30">
      <t>リツ</t>
    </rPh>
    <rPh sb="31" eb="33">
      <t>ジョウショウ</t>
    </rPh>
    <rPh sb="40" eb="42">
      <t>シセツ</t>
    </rPh>
    <rPh sb="43" eb="45">
      <t>カンロ</t>
    </rPh>
    <rPh sb="46" eb="49">
      <t>ロウキュウカ</t>
    </rPh>
    <rPh sb="50" eb="51">
      <t>スス</t>
    </rPh>
    <rPh sb="56" eb="58">
      <t>コンゴ</t>
    </rPh>
    <rPh sb="60" eb="63">
      <t>タイシンカ</t>
    </rPh>
    <rPh sb="63" eb="65">
      <t>ジギョウ</t>
    </rPh>
    <rPh sb="65" eb="67">
      <t>ケイカク</t>
    </rPh>
    <rPh sb="68" eb="69">
      <t>モト</t>
    </rPh>
    <rPh sb="71" eb="73">
      <t>ケイカク</t>
    </rPh>
    <rPh sb="74" eb="77">
      <t>コウリツテキ</t>
    </rPh>
    <rPh sb="78" eb="80">
      <t>コウシン</t>
    </rPh>
    <rPh sb="81" eb="82">
      <t>オコナ</t>
    </rPh>
    <rPh sb="86" eb="88">
      <t>ヒツヨウ</t>
    </rPh>
    <rPh sb="92" eb="93">
      <t>カンガ</t>
    </rPh>
    <phoneticPr fontId="4"/>
  </si>
  <si>
    <t>　平成２９年度も経営収支比率は１００％を超え、累積欠損金比率はゼロである。流動比率、料金回収率も上昇しており、健全な経営状態を保てている。
　有収率については類似団体平均値を上回っており高い水準であるものの、引き続き漏水調査や、修繕を行い有収率の維持・向上に努める。</t>
    <rPh sb="1" eb="3">
      <t>ヘイセイ</t>
    </rPh>
    <rPh sb="5" eb="7">
      <t>ネンド</t>
    </rPh>
    <rPh sb="8" eb="10">
      <t>ケイエイ</t>
    </rPh>
    <rPh sb="10" eb="12">
      <t>シュウシ</t>
    </rPh>
    <rPh sb="12" eb="14">
      <t>ヒリツ</t>
    </rPh>
    <rPh sb="20" eb="21">
      <t>コ</t>
    </rPh>
    <rPh sb="23" eb="25">
      <t>ルイセキ</t>
    </rPh>
    <rPh sb="25" eb="28">
      <t>ケッソンキン</t>
    </rPh>
    <rPh sb="28" eb="30">
      <t>ヒリツ</t>
    </rPh>
    <rPh sb="37" eb="39">
      <t>リュウドウ</t>
    </rPh>
    <rPh sb="39" eb="41">
      <t>ヒリツ</t>
    </rPh>
    <rPh sb="42" eb="44">
      <t>リョウキン</t>
    </rPh>
    <rPh sb="44" eb="46">
      <t>カイシュウ</t>
    </rPh>
    <rPh sb="46" eb="47">
      <t>リツ</t>
    </rPh>
    <rPh sb="48" eb="50">
      <t>ジョウショウ</t>
    </rPh>
    <rPh sb="55" eb="57">
      <t>ケンゼン</t>
    </rPh>
    <rPh sb="58" eb="60">
      <t>ケイエイ</t>
    </rPh>
    <rPh sb="60" eb="62">
      <t>ジョウタイ</t>
    </rPh>
    <rPh sb="63" eb="64">
      <t>タモ</t>
    </rPh>
    <rPh sb="71" eb="73">
      <t>ユウシュウ</t>
    </rPh>
    <rPh sb="73" eb="74">
      <t>リツ</t>
    </rPh>
    <rPh sb="79" eb="81">
      <t>ルイジ</t>
    </rPh>
    <rPh sb="81" eb="83">
      <t>ダンタイ</t>
    </rPh>
    <rPh sb="83" eb="86">
      <t>ヘイキンチ</t>
    </rPh>
    <rPh sb="87" eb="89">
      <t>ウワマワ</t>
    </rPh>
    <rPh sb="93" eb="94">
      <t>タカ</t>
    </rPh>
    <rPh sb="95" eb="97">
      <t>スイジュン</t>
    </rPh>
    <rPh sb="104" eb="105">
      <t>ヒ</t>
    </rPh>
    <rPh sb="106" eb="107">
      <t>ツヅ</t>
    </rPh>
    <rPh sb="108" eb="110">
      <t>ロウスイ</t>
    </rPh>
    <rPh sb="110" eb="112">
      <t>チョウサ</t>
    </rPh>
    <rPh sb="114" eb="116">
      <t>シュウゼン</t>
    </rPh>
    <rPh sb="117" eb="118">
      <t>オコナ</t>
    </rPh>
    <rPh sb="119" eb="121">
      <t>ユウシュウ</t>
    </rPh>
    <rPh sb="121" eb="122">
      <t>リツ</t>
    </rPh>
    <rPh sb="123" eb="125">
      <t>イジ</t>
    </rPh>
    <rPh sb="126" eb="128">
      <t>コウジョウ</t>
    </rPh>
    <rPh sb="129" eb="130">
      <t>ツト</t>
    </rPh>
    <phoneticPr fontId="4"/>
  </si>
  <si>
    <t>　昨年度同様、経営収支比率・流動比率の上昇など、健全な経営状況を維持できている。経費節減や、業務の効率性に留意し、この経営状態を維持できるように努め、管路・施設更新等に対する財源を確保する。
　管路等の更新については、平成２５年度に策定した耐震化事業計画を見直す予定であり、今後も経済性を考慮しつつ、新たに策定する事業計画、またアセットマネジメントを基に、計画的で適切な更新を行っていく。</t>
    <rPh sb="1" eb="3">
      <t>サクネン</t>
    </rPh>
    <rPh sb="3" eb="4">
      <t>ド</t>
    </rPh>
    <rPh sb="4" eb="6">
      <t>ドウヨウ</t>
    </rPh>
    <rPh sb="7" eb="9">
      <t>ケイエイ</t>
    </rPh>
    <rPh sb="9" eb="11">
      <t>シュウシ</t>
    </rPh>
    <rPh sb="11" eb="13">
      <t>ヒリツ</t>
    </rPh>
    <rPh sb="14" eb="16">
      <t>リュウドウ</t>
    </rPh>
    <rPh sb="16" eb="18">
      <t>ヒリツ</t>
    </rPh>
    <rPh sb="19" eb="21">
      <t>ジョウショウ</t>
    </rPh>
    <rPh sb="24" eb="26">
      <t>ケンゼン</t>
    </rPh>
    <rPh sb="27" eb="29">
      <t>ケイエイ</t>
    </rPh>
    <rPh sb="29" eb="31">
      <t>ジョウキョウ</t>
    </rPh>
    <rPh sb="32" eb="34">
      <t>イジ</t>
    </rPh>
    <rPh sb="40" eb="42">
      <t>ケイヒ</t>
    </rPh>
    <rPh sb="42" eb="44">
      <t>セツゲン</t>
    </rPh>
    <rPh sb="46" eb="48">
      <t>ギョウム</t>
    </rPh>
    <rPh sb="49" eb="52">
      <t>コウリツセイ</t>
    </rPh>
    <rPh sb="53" eb="55">
      <t>リュウイ</t>
    </rPh>
    <rPh sb="59" eb="61">
      <t>ケイエイ</t>
    </rPh>
    <rPh sb="61" eb="63">
      <t>ジョウタイ</t>
    </rPh>
    <rPh sb="64" eb="66">
      <t>イジ</t>
    </rPh>
    <rPh sb="72" eb="73">
      <t>ツト</t>
    </rPh>
    <rPh sb="75" eb="77">
      <t>カンロ</t>
    </rPh>
    <rPh sb="78" eb="80">
      <t>シセツ</t>
    </rPh>
    <rPh sb="80" eb="82">
      <t>コウシン</t>
    </rPh>
    <rPh sb="82" eb="83">
      <t>トウ</t>
    </rPh>
    <rPh sb="84" eb="85">
      <t>タイ</t>
    </rPh>
    <rPh sb="87" eb="89">
      <t>ザイゲン</t>
    </rPh>
    <rPh sb="90" eb="92">
      <t>カクホ</t>
    </rPh>
    <rPh sb="97" eb="99">
      <t>カンロ</t>
    </rPh>
    <rPh sb="99" eb="100">
      <t>トウ</t>
    </rPh>
    <rPh sb="101" eb="103">
      <t>コウシン</t>
    </rPh>
    <rPh sb="109" eb="111">
      <t>ヘイセイ</t>
    </rPh>
    <rPh sb="113" eb="115">
      <t>ネンド</t>
    </rPh>
    <rPh sb="116" eb="118">
      <t>サクテイ</t>
    </rPh>
    <rPh sb="120" eb="123">
      <t>タイシンカ</t>
    </rPh>
    <rPh sb="123" eb="125">
      <t>ジギョウ</t>
    </rPh>
    <rPh sb="125" eb="127">
      <t>ケイカク</t>
    </rPh>
    <rPh sb="128" eb="130">
      <t>ミナオ</t>
    </rPh>
    <rPh sb="131" eb="133">
      <t>ヨテイ</t>
    </rPh>
    <rPh sb="137" eb="139">
      <t>コンゴ</t>
    </rPh>
    <rPh sb="140" eb="143">
      <t>ケイザイセイ</t>
    </rPh>
    <rPh sb="144" eb="146">
      <t>コウリョ</t>
    </rPh>
    <rPh sb="150" eb="151">
      <t>アラ</t>
    </rPh>
    <rPh sb="153" eb="155">
      <t>サクテイ</t>
    </rPh>
    <rPh sb="157" eb="159">
      <t>ジギョウ</t>
    </rPh>
    <rPh sb="159" eb="161">
      <t>ケイカク</t>
    </rPh>
    <rPh sb="175" eb="176">
      <t>モト</t>
    </rPh>
    <rPh sb="178" eb="181">
      <t>ケイカクテキ</t>
    </rPh>
    <rPh sb="182" eb="184">
      <t>テキセツ</t>
    </rPh>
    <rPh sb="185" eb="187">
      <t>コウシン</t>
    </rPh>
    <rPh sb="188" eb="18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</si>
</sst>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0.13</c:v>
                </c:pt>
                <c:pt idx="1">
                  <c:v>1.4</c:v>
                </c:pt>
                <c:pt idx="2" formatCode="#,##0.00;&quot;△&quot;#,##0.00">
                  <c:v>0</c:v>
                </c:pt>
                <c:pt idx="3">
                  <c:v>0.1</c:v>
                </c:pt>
                <c:pt idx="4">
                  <c:v>0.11</c:v>
                </c:pt>
              </c:numCache>
            </c:numRef>
          </c:val>
          <c:extLst xmlns:c16r2="http://schemas.microsoft.com/office/drawing/2015/06/chart">
            <c:ext xmlns:c16="http://schemas.microsoft.com/office/drawing/2014/chart" uri="{C3380CC4-5D6E-409C-BE32-E72D297353CC}">
              <c16:uniqueId val="{00000000-0CBD-4E90-87C0-E242984F1D4F}"/>
            </c:ext>
          </c:extLst>
        </c:ser>
        <c:dLbls>
          <c:showLegendKey val="0"/>
          <c:showVal val="0"/>
          <c:showCatName val="0"/>
          <c:showSerName val="0"/>
          <c:showPercent val="0"/>
          <c:showBubbleSize val="0"/>
        </c:dLbls>
        <c:gapWidth val="150"/>
        <c:axId val="240508392"/>
        <c:axId val="24050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CBD-4E90-87C0-E242984F1D4F}"/>
            </c:ext>
          </c:extLst>
        </c:ser>
        <c:dLbls>
          <c:showLegendKey val="0"/>
          <c:showVal val="0"/>
          <c:showCatName val="0"/>
          <c:showSerName val="0"/>
          <c:showPercent val="0"/>
          <c:showBubbleSize val="0"/>
        </c:dLbls>
        <c:marker val="1"/>
        <c:smooth val="0"/>
        <c:axId val="240508392"/>
        <c:axId val="240508784"/>
      </c:lineChart>
      <c:dateAx>
        <c:axId val="240508392"/>
        <c:scaling>
          <c:orientation val="minMax"/>
        </c:scaling>
        <c:delete val="1"/>
        <c:axPos val="b"/>
        <c:numFmt formatCode="ge" sourceLinked="1"/>
        <c:majorTickMark val="none"/>
        <c:minorTickMark val="none"/>
        <c:tickLblPos val="none"/>
        <c:crossAx val="240508784"/>
        <c:crosses val="autoZero"/>
        <c:auto val="1"/>
        <c:lblOffset val="100"/>
        <c:baseTimeUnit val="years"/>
      </c:dateAx>
      <c:valAx>
        <c:axId val="24050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0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50.99</c:v>
                </c:pt>
                <c:pt idx="1">
                  <c:v>49.89</c:v>
                </c:pt>
                <c:pt idx="2">
                  <c:v>49.51</c:v>
                </c:pt>
                <c:pt idx="3">
                  <c:v>47.61</c:v>
                </c:pt>
                <c:pt idx="4">
                  <c:v>48.48</c:v>
                </c:pt>
              </c:numCache>
            </c:numRef>
          </c:val>
          <c:extLst xmlns:c16r2="http://schemas.microsoft.com/office/drawing/2015/06/chart">
            <c:ext xmlns:c16="http://schemas.microsoft.com/office/drawing/2014/chart" uri="{C3380CC4-5D6E-409C-BE32-E72D297353CC}">
              <c16:uniqueId val="{00000000-B9EB-43CE-B602-05951FFA0253}"/>
            </c:ext>
          </c:extLst>
        </c:ser>
        <c:dLbls>
          <c:showLegendKey val="0"/>
          <c:showVal val="0"/>
          <c:showCatName val="0"/>
          <c:showSerName val="0"/>
          <c:showPercent val="0"/>
          <c:showBubbleSize val="0"/>
        </c:dLbls>
        <c:gapWidth val="150"/>
        <c:axId val="242340200"/>
        <c:axId val="24234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9EB-43CE-B602-05951FFA0253}"/>
            </c:ext>
          </c:extLst>
        </c:ser>
        <c:dLbls>
          <c:showLegendKey val="0"/>
          <c:showVal val="0"/>
          <c:showCatName val="0"/>
          <c:showSerName val="0"/>
          <c:showPercent val="0"/>
          <c:showBubbleSize val="0"/>
        </c:dLbls>
        <c:marker val="1"/>
        <c:smooth val="0"/>
        <c:axId val="242340200"/>
        <c:axId val="242340592"/>
      </c:lineChart>
      <c:dateAx>
        <c:axId val="242340200"/>
        <c:scaling>
          <c:orientation val="minMax"/>
        </c:scaling>
        <c:delete val="1"/>
        <c:axPos val="b"/>
        <c:numFmt formatCode="ge" sourceLinked="1"/>
        <c:majorTickMark val="none"/>
        <c:minorTickMark val="none"/>
        <c:tickLblPos val="none"/>
        <c:crossAx val="242340592"/>
        <c:crosses val="autoZero"/>
        <c:auto val="1"/>
        <c:lblOffset val="100"/>
        <c:baseTimeUnit val="years"/>
      </c:dateAx>
      <c:valAx>
        <c:axId val="24234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c:v>
                </c:pt>
                <c:pt idx="1">
                  <c:v>87.16</c:v>
                </c:pt>
                <c:pt idx="2">
                  <c:v>87.27</c:v>
                </c:pt>
                <c:pt idx="3">
                  <c:v>89.51</c:v>
                </c:pt>
                <c:pt idx="4">
                  <c:v>89</c:v>
                </c:pt>
              </c:numCache>
            </c:numRef>
          </c:val>
          <c:extLst xmlns:c16r2="http://schemas.microsoft.com/office/drawing/2015/06/chart">
            <c:ext xmlns:c16="http://schemas.microsoft.com/office/drawing/2014/chart" uri="{C3380CC4-5D6E-409C-BE32-E72D297353CC}">
              <c16:uniqueId val="{00000000-0E88-4752-A71A-A72F04D4A920}"/>
            </c:ext>
          </c:extLst>
        </c:ser>
        <c:dLbls>
          <c:showLegendKey val="0"/>
          <c:showVal val="0"/>
          <c:showCatName val="0"/>
          <c:showSerName val="0"/>
          <c:showPercent val="0"/>
          <c:showBubbleSize val="0"/>
        </c:dLbls>
        <c:gapWidth val="150"/>
        <c:axId val="242341768"/>
        <c:axId val="24234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E88-4752-A71A-A72F04D4A920}"/>
            </c:ext>
          </c:extLst>
        </c:ser>
        <c:dLbls>
          <c:showLegendKey val="0"/>
          <c:showVal val="0"/>
          <c:showCatName val="0"/>
          <c:showSerName val="0"/>
          <c:showPercent val="0"/>
          <c:showBubbleSize val="0"/>
        </c:dLbls>
        <c:marker val="1"/>
        <c:smooth val="0"/>
        <c:axId val="242341768"/>
        <c:axId val="242342160"/>
      </c:lineChart>
      <c:dateAx>
        <c:axId val="242341768"/>
        <c:scaling>
          <c:orientation val="minMax"/>
        </c:scaling>
        <c:delete val="1"/>
        <c:axPos val="b"/>
        <c:numFmt formatCode="ge" sourceLinked="1"/>
        <c:majorTickMark val="none"/>
        <c:minorTickMark val="none"/>
        <c:tickLblPos val="none"/>
        <c:crossAx val="242342160"/>
        <c:crosses val="autoZero"/>
        <c:auto val="1"/>
        <c:lblOffset val="100"/>
        <c:baseTimeUnit val="years"/>
      </c:dateAx>
      <c:valAx>
        <c:axId val="24234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4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119.69</c:v>
                </c:pt>
                <c:pt idx="1">
                  <c:v>123.92</c:v>
                </c:pt>
                <c:pt idx="2">
                  <c:v>125.49</c:v>
                </c:pt>
                <c:pt idx="3">
                  <c:v>126.61</c:v>
                </c:pt>
                <c:pt idx="4">
                  <c:v>130.75</c:v>
                </c:pt>
              </c:numCache>
            </c:numRef>
          </c:val>
          <c:extLst xmlns:c16r2="http://schemas.microsoft.com/office/drawing/2015/06/chart">
            <c:ext xmlns:c16="http://schemas.microsoft.com/office/drawing/2014/chart" uri="{C3380CC4-5D6E-409C-BE32-E72D297353CC}">
              <c16:uniqueId val="{00000000-89B3-4CD2-895E-883C10FEED8D}"/>
            </c:ext>
          </c:extLst>
        </c:ser>
        <c:dLbls>
          <c:showLegendKey val="0"/>
          <c:showVal val="0"/>
          <c:showCatName val="0"/>
          <c:showSerName val="0"/>
          <c:showPercent val="0"/>
          <c:showBubbleSize val="0"/>
        </c:dLbls>
        <c:gapWidth val="150"/>
        <c:axId val="240509960"/>
        <c:axId val="24222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89B3-4CD2-895E-883C10FEED8D}"/>
            </c:ext>
          </c:extLst>
        </c:ser>
        <c:dLbls>
          <c:showLegendKey val="0"/>
          <c:showVal val="0"/>
          <c:showCatName val="0"/>
          <c:showSerName val="0"/>
          <c:showPercent val="0"/>
          <c:showBubbleSize val="0"/>
        </c:dLbls>
        <c:marker val="1"/>
        <c:smooth val="0"/>
        <c:axId val="240509960"/>
        <c:axId val="242227512"/>
      </c:lineChart>
      <c:dateAx>
        <c:axId val="240509960"/>
        <c:scaling>
          <c:orientation val="minMax"/>
        </c:scaling>
        <c:delete val="1"/>
        <c:axPos val="b"/>
        <c:numFmt formatCode="ge" sourceLinked="1"/>
        <c:majorTickMark val="none"/>
        <c:minorTickMark val="none"/>
        <c:tickLblPos val="none"/>
        <c:crossAx val="242227512"/>
        <c:crosses val="autoZero"/>
        <c:auto val="1"/>
        <c:lblOffset val="100"/>
        <c:baseTimeUnit val="years"/>
      </c:dateAx>
      <c:valAx>
        <c:axId val="24222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5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55.5</c:v>
                </c:pt>
                <c:pt idx="1">
                  <c:v>55.94</c:v>
                </c:pt>
                <c:pt idx="2">
                  <c:v>56.35</c:v>
                </c:pt>
                <c:pt idx="3">
                  <c:v>56.83</c:v>
                </c:pt>
                <c:pt idx="4">
                  <c:v>57.46</c:v>
                </c:pt>
              </c:numCache>
            </c:numRef>
          </c:val>
          <c:extLst xmlns:c16r2="http://schemas.microsoft.com/office/drawing/2015/06/chart">
            <c:ext xmlns:c16="http://schemas.microsoft.com/office/drawing/2014/chart" uri="{C3380CC4-5D6E-409C-BE32-E72D297353CC}">
              <c16:uniqueId val="{00000000-9E5A-4EEC-9AD1-F56E6D036E4B}"/>
            </c:ext>
          </c:extLst>
        </c:ser>
        <c:dLbls>
          <c:showLegendKey val="0"/>
          <c:showVal val="0"/>
          <c:showCatName val="0"/>
          <c:showSerName val="0"/>
          <c:showPercent val="0"/>
          <c:showBubbleSize val="0"/>
        </c:dLbls>
        <c:gapWidth val="150"/>
        <c:axId val="242228688"/>
        <c:axId val="24222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E5A-4EEC-9AD1-F56E6D036E4B}"/>
            </c:ext>
          </c:extLst>
        </c:ser>
        <c:dLbls>
          <c:showLegendKey val="0"/>
          <c:showVal val="0"/>
          <c:showCatName val="0"/>
          <c:showSerName val="0"/>
          <c:showPercent val="0"/>
          <c:showBubbleSize val="0"/>
        </c:dLbls>
        <c:marker val="1"/>
        <c:smooth val="0"/>
        <c:axId val="242228688"/>
        <c:axId val="242229080"/>
      </c:lineChart>
      <c:dateAx>
        <c:axId val="242228688"/>
        <c:scaling>
          <c:orientation val="minMax"/>
        </c:scaling>
        <c:delete val="1"/>
        <c:axPos val="b"/>
        <c:numFmt formatCode="ge" sourceLinked="1"/>
        <c:majorTickMark val="none"/>
        <c:minorTickMark val="none"/>
        <c:tickLblPos val="none"/>
        <c:crossAx val="242229080"/>
        <c:crosses val="autoZero"/>
        <c:auto val="1"/>
        <c:lblOffset val="100"/>
        <c:baseTimeUnit val="years"/>
      </c:dateAx>
      <c:valAx>
        <c:axId val="24222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2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c:v>
                </c:pt>
                <c:pt idx="1">
                  <c:v>0.1</c:v>
                </c:pt>
                <c:pt idx="2">
                  <c:v>4.3600000000000003</c:v>
                </c:pt>
                <c:pt idx="3">
                  <c:v>1.17</c:v>
                </c:pt>
                <c:pt idx="4">
                  <c:v>8.51</c:v>
                </c:pt>
              </c:numCache>
            </c:numRef>
          </c:val>
          <c:extLst xmlns:c16r2="http://schemas.microsoft.com/office/drawing/2015/06/chart">
            <c:ext xmlns:c16="http://schemas.microsoft.com/office/drawing/2014/chart" uri="{C3380CC4-5D6E-409C-BE32-E72D297353CC}">
              <c16:uniqueId val="{00000000-300A-4A65-A95E-F2A6BD9149C1}"/>
            </c:ext>
          </c:extLst>
        </c:ser>
        <c:dLbls>
          <c:showLegendKey val="0"/>
          <c:showVal val="0"/>
          <c:showCatName val="0"/>
          <c:showSerName val="0"/>
          <c:showPercent val="0"/>
          <c:showBubbleSize val="0"/>
        </c:dLbls>
        <c:gapWidth val="150"/>
        <c:axId val="242230256"/>
        <c:axId val="24223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00A-4A65-A95E-F2A6BD9149C1}"/>
            </c:ext>
          </c:extLst>
        </c:ser>
        <c:dLbls>
          <c:showLegendKey val="0"/>
          <c:showVal val="0"/>
          <c:showCatName val="0"/>
          <c:showSerName val="0"/>
          <c:showPercent val="0"/>
          <c:showBubbleSize val="0"/>
        </c:dLbls>
        <c:marker val="1"/>
        <c:smooth val="0"/>
        <c:axId val="242230256"/>
        <c:axId val="242230648"/>
      </c:lineChart>
      <c:dateAx>
        <c:axId val="242230256"/>
        <c:scaling>
          <c:orientation val="minMax"/>
        </c:scaling>
        <c:delete val="1"/>
        <c:axPos val="b"/>
        <c:numFmt formatCode="ge" sourceLinked="1"/>
        <c:majorTickMark val="none"/>
        <c:minorTickMark val="none"/>
        <c:tickLblPos val="none"/>
        <c:crossAx val="242230648"/>
        <c:crosses val="autoZero"/>
        <c:auto val="1"/>
        <c:lblOffset val="100"/>
        <c:baseTimeUnit val="years"/>
      </c:dateAx>
      <c:valAx>
        <c:axId val="24223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3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CA-44FA-BA8A-39306799A8E9}"/>
            </c:ext>
          </c:extLst>
        </c:ser>
        <c:dLbls>
          <c:showLegendKey val="0"/>
          <c:showVal val="0"/>
          <c:showCatName val="0"/>
          <c:showSerName val="0"/>
          <c:showPercent val="0"/>
          <c:showBubbleSize val="0"/>
        </c:dLbls>
        <c:gapWidth val="150"/>
        <c:axId val="242277144"/>
        <c:axId val="2422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4CA-44FA-BA8A-39306799A8E9}"/>
            </c:ext>
          </c:extLst>
        </c:ser>
        <c:dLbls>
          <c:showLegendKey val="0"/>
          <c:showVal val="0"/>
          <c:showCatName val="0"/>
          <c:showSerName val="0"/>
          <c:showPercent val="0"/>
          <c:showBubbleSize val="0"/>
        </c:dLbls>
        <c:marker val="1"/>
        <c:smooth val="0"/>
        <c:axId val="242277144"/>
        <c:axId val="242277536"/>
      </c:lineChart>
      <c:dateAx>
        <c:axId val="242277144"/>
        <c:scaling>
          <c:orientation val="minMax"/>
        </c:scaling>
        <c:delete val="1"/>
        <c:axPos val="b"/>
        <c:numFmt formatCode="ge" sourceLinked="1"/>
        <c:majorTickMark val="none"/>
        <c:minorTickMark val="none"/>
        <c:tickLblPos val="none"/>
        <c:crossAx val="242277536"/>
        <c:crosses val="autoZero"/>
        <c:auto val="1"/>
        <c:lblOffset val="100"/>
        <c:baseTimeUnit val="years"/>
      </c:dateAx>
      <c:valAx>
        <c:axId val="24227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27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1433.74</c:v>
                </c:pt>
                <c:pt idx="1">
                  <c:v>1084.51</c:v>
                </c:pt>
                <c:pt idx="2">
                  <c:v>1196.19</c:v>
                </c:pt>
                <c:pt idx="3">
                  <c:v>1228.0899999999999</c:v>
                </c:pt>
                <c:pt idx="4">
                  <c:v>1252.76</c:v>
                </c:pt>
              </c:numCache>
            </c:numRef>
          </c:val>
          <c:extLst xmlns:c16r2="http://schemas.microsoft.com/office/drawing/2015/06/chart">
            <c:ext xmlns:c16="http://schemas.microsoft.com/office/drawing/2014/chart" uri="{C3380CC4-5D6E-409C-BE32-E72D297353CC}">
              <c16:uniqueId val="{00000000-0FF7-4F4D-B883-5D348D30FD7A}"/>
            </c:ext>
          </c:extLst>
        </c:ser>
        <c:dLbls>
          <c:showLegendKey val="0"/>
          <c:showVal val="0"/>
          <c:showCatName val="0"/>
          <c:showSerName val="0"/>
          <c:showPercent val="0"/>
          <c:showBubbleSize val="0"/>
        </c:dLbls>
        <c:gapWidth val="150"/>
        <c:axId val="242280280"/>
        <c:axId val="2420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0FF7-4F4D-B883-5D348D30FD7A}"/>
            </c:ext>
          </c:extLst>
        </c:ser>
        <c:dLbls>
          <c:showLegendKey val="0"/>
          <c:showVal val="0"/>
          <c:showCatName val="0"/>
          <c:showSerName val="0"/>
          <c:showPercent val="0"/>
          <c:showBubbleSize val="0"/>
        </c:dLbls>
        <c:marker val="1"/>
        <c:smooth val="0"/>
        <c:axId val="242280280"/>
        <c:axId val="242083616"/>
      </c:lineChart>
      <c:dateAx>
        <c:axId val="242280280"/>
        <c:scaling>
          <c:orientation val="minMax"/>
        </c:scaling>
        <c:delete val="1"/>
        <c:axPos val="b"/>
        <c:numFmt formatCode="ge" sourceLinked="1"/>
        <c:majorTickMark val="none"/>
        <c:minorTickMark val="none"/>
        <c:tickLblPos val="none"/>
        <c:crossAx val="242083616"/>
        <c:crosses val="autoZero"/>
        <c:auto val="1"/>
        <c:lblOffset val="100"/>
        <c:baseTimeUnit val="years"/>
      </c:dateAx>
      <c:valAx>
        <c:axId val="24208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28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135.97999999999999</c:v>
                </c:pt>
                <c:pt idx="1">
                  <c:v>132.24</c:v>
                </c:pt>
                <c:pt idx="2">
                  <c:v>125.85</c:v>
                </c:pt>
                <c:pt idx="3">
                  <c:v>120.45</c:v>
                </c:pt>
                <c:pt idx="4">
                  <c:v>111.36</c:v>
                </c:pt>
              </c:numCache>
            </c:numRef>
          </c:val>
          <c:extLst xmlns:c16r2="http://schemas.microsoft.com/office/drawing/2015/06/chart">
            <c:ext xmlns:c16="http://schemas.microsoft.com/office/drawing/2014/chart" uri="{C3380CC4-5D6E-409C-BE32-E72D297353CC}">
              <c16:uniqueId val="{00000000-DF0C-4EBB-AD90-F5EC778A2E53}"/>
            </c:ext>
          </c:extLst>
        </c:ser>
        <c:dLbls>
          <c:showLegendKey val="0"/>
          <c:showVal val="0"/>
          <c:showCatName val="0"/>
          <c:showSerName val="0"/>
          <c:showPercent val="0"/>
          <c:showBubbleSize val="0"/>
        </c:dLbls>
        <c:gapWidth val="150"/>
        <c:axId val="242084792"/>
        <c:axId val="2420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F0C-4EBB-AD90-F5EC778A2E53}"/>
            </c:ext>
          </c:extLst>
        </c:ser>
        <c:dLbls>
          <c:showLegendKey val="0"/>
          <c:showVal val="0"/>
          <c:showCatName val="0"/>
          <c:showSerName val="0"/>
          <c:showPercent val="0"/>
          <c:showBubbleSize val="0"/>
        </c:dLbls>
        <c:marker val="1"/>
        <c:smooth val="0"/>
        <c:axId val="242084792"/>
        <c:axId val="242085184"/>
      </c:lineChart>
      <c:dateAx>
        <c:axId val="242084792"/>
        <c:scaling>
          <c:orientation val="minMax"/>
        </c:scaling>
        <c:delete val="1"/>
        <c:axPos val="b"/>
        <c:numFmt formatCode="ge" sourceLinked="1"/>
        <c:majorTickMark val="none"/>
        <c:minorTickMark val="none"/>
        <c:tickLblPos val="none"/>
        <c:crossAx val="242085184"/>
        <c:crosses val="autoZero"/>
        <c:auto val="1"/>
        <c:lblOffset val="100"/>
        <c:baseTimeUnit val="years"/>
      </c:dateAx>
      <c:valAx>
        <c:axId val="24208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0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113.32</c:v>
                </c:pt>
                <c:pt idx="1">
                  <c:v>118.74</c:v>
                </c:pt>
                <c:pt idx="2">
                  <c:v>120.95</c:v>
                </c:pt>
                <c:pt idx="3">
                  <c:v>121.95</c:v>
                </c:pt>
                <c:pt idx="4">
                  <c:v>126.26</c:v>
                </c:pt>
              </c:numCache>
            </c:numRef>
          </c:val>
          <c:extLst xmlns:c16r2="http://schemas.microsoft.com/office/drawing/2015/06/chart">
            <c:ext xmlns:c16="http://schemas.microsoft.com/office/drawing/2014/chart" uri="{C3380CC4-5D6E-409C-BE32-E72D297353CC}">
              <c16:uniqueId val="{00000000-5CA9-46E6-8086-C69CB503EF4C}"/>
            </c:ext>
          </c:extLst>
        </c:ser>
        <c:dLbls>
          <c:showLegendKey val="0"/>
          <c:showVal val="0"/>
          <c:showCatName val="0"/>
          <c:showSerName val="0"/>
          <c:showPercent val="0"/>
          <c:showBubbleSize val="0"/>
        </c:dLbls>
        <c:gapWidth val="150"/>
        <c:axId val="242279888"/>
        <c:axId val="24227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5CA9-46E6-8086-C69CB503EF4C}"/>
            </c:ext>
          </c:extLst>
        </c:ser>
        <c:dLbls>
          <c:showLegendKey val="0"/>
          <c:showVal val="0"/>
          <c:showCatName val="0"/>
          <c:showSerName val="0"/>
          <c:showPercent val="0"/>
          <c:showBubbleSize val="0"/>
        </c:dLbls>
        <c:marker val="1"/>
        <c:smooth val="0"/>
        <c:axId val="242279888"/>
        <c:axId val="242279496"/>
      </c:lineChart>
      <c:dateAx>
        <c:axId val="242279888"/>
        <c:scaling>
          <c:orientation val="minMax"/>
        </c:scaling>
        <c:delete val="1"/>
        <c:axPos val="b"/>
        <c:numFmt formatCode="ge" sourceLinked="1"/>
        <c:majorTickMark val="none"/>
        <c:minorTickMark val="none"/>
        <c:tickLblPos val="none"/>
        <c:crossAx val="242279496"/>
        <c:crosses val="autoZero"/>
        <c:auto val="1"/>
        <c:lblOffset val="100"/>
        <c:baseTimeUnit val="years"/>
      </c:dateAx>
      <c:valAx>
        <c:axId val="24227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7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200.71</c:v>
                </c:pt>
                <c:pt idx="1">
                  <c:v>192</c:v>
                </c:pt>
                <c:pt idx="2">
                  <c:v>188.71</c:v>
                </c:pt>
                <c:pt idx="3">
                  <c:v>187.52</c:v>
                </c:pt>
                <c:pt idx="4">
                  <c:v>181.17</c:v>
                </c:pt>
              </c:numCache>
            </c:numRef>
          </c:val>
          <c:extLst xmlns:c16r2="http://schemas.microsoft.com/office/drawing/2015/06/chart">
            <c:ext xmlns:c16="http://schemas.microsoft.com/office/drawing/2014/chart" uri="{C3380CC4-5D6E-409C-BE32-E72D297353CC}">
              <c16:uniqueId val="{00000000-6960-4A1E-822D-80D81F159D5D}"/>
            </c:ext>
          </c:extLst>
        </c:ser>
        <c:dLbls>
          <c:showLegendKey val="0"/>
          <c:showVal val="0"/>
          <c:showCatName val="0"/>
          <c:showSerName val="0"/>
          <c:showPercent val="0"/>
          <c:showBubbleSize val="0"/>
        </c:dLbls>
        <c:gapWidth val="150"/>
        <c:axId val="242086360"/>
        <c:axId val="2420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960-4A1E-822D-80D81F159D5D}"/>
            </c:ext>
          </c:extLst>
        </c:ser>
        <c:dLbls>
          <c:showLegendKey val="0"/>
          <c:showVal val="0"/>
          <c:showCatName val="0"/>
          <c:showSerName val="0"/>
          <c:showPercent val="0"/>
          <c:showBubbleSize val="0"/>
        </c:dLbls>
        <c:marker val="1"/>
        <c:smooth val="0"/>
        <c:axId val="242086360"/>
        <c:axId val="242086752"/>
      </c:lineChart>
      <c:dateAx>
        <c:axId val="242086360"/>
        <c:scaling>
          <c:orientation val="minMax"/>
        </c:scaling>
        <c:delete val="1"/>
        <c:axPos val="b"/>
        <c:numFmt formatCode="ge" sourceLinked="1"/>
        <c:majorTickMark val="none"/>
        <c:minorTickMark val="none"/>
        <c:tickLblPos val="none"/>
        <c:crossAx val="242086752"/>
        <c:crosses val="autoZero"/>
        <c:auto val="1"/>
        <c:lblOffset val="100"/>
        <c:baseTimeUnit val="years"/>
      </c:dateAx>
      <c:valAx>
        <c:axId val="2420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I68" sqref="BI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最上川中部水道企業団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民間企業出身</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78.75</v>
      </c>
      <c r="J10" s="51"/>
      <c r="K10" s="51"/>
      <c r="L10" s="51"/>
      <c r="M10" s="51"/>
      <c r="N10" s="51"/>
      <c r="O10" s="62"/>
      <c r="P10" s="52">
        <f>データ!$P$6</f>
        <v>99.93</v>
      </c>
      <c r="Q10" s="52"/>
      <c r="R10" s="52"/>
      <c r="S10" s="52"/>
      <c r="T10" s="52"/>
      <c r="U10" s="52"/>
      <c r="V10" s="52"/>
      <c r="W10" s="59">
        <f>データ!$Q$6</f>
        <v>4620</v>
      </c>
      <c r="X10" s="59"/>
      <c r="Y10" s="59"/>
      <c r="Z10" s="59"/>
      <c r="AA10" s="59"/>
      <c r="AB10" s="59"/>
      <c r="AC10" s="59"/>
      <c r="AD10" s="2"/>
      <c r="AE10" s="2"/>
      <c r="AF10" s="2"/>
      <c r="AG10" s="2"/>
      <c r="AH10" s="4"/>
      <c r="AI10" s="4"/>
      <c r="AJ10" s="4"/>
      <c r="AK10" s="4"/>
      <c r="AL10" s="59">
        <f>データ!$U$6</f>
        <v>26968</v>
      </c>
      <c r="AM10" s="59"/>
      <c r="AN10" s="59"/>
      <c r="AO10" s="59"/>
      <c r="AP10" s="59"/>
      <c r="AQ10" s="59"/>
      <c r="AR10" s="59"/>
      <c r="AS10" s="59"/>
      <c r="AT10" s="50">
        <f>データ!$V$6</f>
        <v>42.15</v>
      </c>
      <c r="AU10" s="51"/>
      <c r="AV10" s="51"/>
      <c r="AW10" s="51"/>
      <c r="AX10" s="51"/>
      <c r="AY10" s="51"/>
      <c r="AZ10" s="51"/>
      <c r="BA10" s="51"/>
      <c r="BB10" s="52">
        <f>データ!$W$6</f>
        <v>639.80999999999995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oomEwW1jszOdINI/NlFOd3Lj9CMX90Q6WIKN68M/DmB6Z3u4WuaTkjmHLq6jczQ5BhViLyOL8HXIu3n6d26PQ==" saltValue="5AU5MzJJp5KlIDv7Uvgk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69027</v>
      </c>
      <c r="D6" s="33">
        <f t="shared" si="3"/>
        <v>46</v>
      </c>
      <c r="E6" s="33">
        <f t="shared" si="3"/>
        <v>1</v>
      </c>
      <c r="F6" s="33">
        <f t="shared" si="3"/>
        <v>0</v>
      </c>
      <c r="G6" s="33">
        <f t="shared" si="3"/>
        <v>1</v>
      </c>
      <c r="H6" s="33" t="str">
        <f t="shared" si="3"/>
        <v>山形県　最上川中部水道企業団</v>
      </c>
      <c r="I6" s="33" t="str">
        <f t="shared" si="3"/>
        <v>法適用</v>
      </c>
      <c r="J6" s="33" t="str">
        <f t="shared" si="3"/>
        <v>水道事業</v>
      </c>
      <c r="K6" s="33" t="str">
        <f t="shared" si="3"/>
        <v>末端給水事業</v>
      </c>
      <c r="L6" s="33" t="str">
        <f t="shared" si="3"/>
        <v>A6</v>
      </c>
      <c r="M6" s="33" t="str">
        <f t="shared" si="3"/>
        <v>民間企業出身</v>
      </c>
      <c r="N6" s="34" t="str">
        <f t="shared" si="3"/>
        <v>-</v>
      </c>
      <c r="O6" s="34">
        <f t="shared" si="3"/>
        <v>78.75</v>
      </c>
      <c r="P6" s="34">
        <f t="shared" si="3"/>
        <v>99.93</v>
      </c>
      <c r="Q6" s="34">
        <f t="shared" si="3"/>
        <v>4620</v>
      </c>
      <c r="R6" s="34" t="str">
        <f t="shared" si="3"/>
        <v>-</v>
      </c>
      <c r="S6" s="34" t="str">
        <f t="shared" si="3"/>
        <v>-</v>
      </c>
      <c r="T6" s="34" t="str">
        <f t="shared" si="3"/>
        <v>-</v>
      </c>
      <c r="U6" s="34">
        <f t="shared" si="3"/>
        <v>26968</v>
      </c>
      <c r="V6" s="34">
        <f t="shared" si="3"/>
        <v>42.15</v>
      </c>
      <c r="W6" s="34">
        <f t="shared" si="3"/>
        <v>639.80999999999995</v>
      </c>
      <c r="X6" s="35">
        <f>IF(X7="",NA(),X7)</f>
        <v>119.69</v>
      </c>
      <c r="Y6" s="35">
        <f t="shared" ref="Y6:AG6" si="4">IF(Y7="",NA(),Y7)</f>
        <v>123.92</v>
      </c>
      <c r="Z6" s="35">
        <f t="shared" si="4"/>
        <v>125.49</v>
      </c>
      <c r="AA6" s="35">
        <f t="shared" si="4"/>
        <v>126.61</v>
      </c>
      <c r="AB6" s="35">
        <f t="shared" si="4"/>
        <v>130.75</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1433.74</v>
      </c>
      <c r="AU6" s="35">
        <f t="shared" ref="AU6:BC6" si="6">IF(AU7="",NA(),AU7)</f>
        <v>1084.51</v>
      </c>
      <c r="AV6" s="35">
        <f t="shared" si="6"/>
        <v>1196.19</v>
      </c>
      <c r="AW6" s="35">
        <f t="shared" si="6"/>
        <v>1228.0899999999999</v>
      </c>
      <c r="AX6" s="35">
        <f t="shared" si="6"/>
        <v>1252.76</v>
      </c>
      <c r="AY6" s="35">
        <f t="shared" si="6"/>
        <v>963.24</v>
      </c>
      <c r="AZ6" s="35">
        <f t="shared" si="6"/>
        <v>381.53</v>
      </c>
      <c r="BA6" s="35">
        <f t="shared" si="6"/>
        <v>391.54</v>
      </c>
      <c r="BB6" s="35">
        <f t="shared" si="6"/>
        <v>384.34</v>
      </c>
      <c r="BC6" s="35">
        <f t="shared" si="6"/>
        <v>359.47</v>
      </c>
      <c r="BD6" s="34" t="str">
        <f>IF(BD7="","",IF(BD7="-","【-】","【"&amp;SUBSTITUTE(TEXT(BD7,"#,##0.00"),"-","△")&amp;"】"))</f>
        <v>【264.34】</v>
      </c>
      <c r="BE6" s="35">
        <f>IF(BE7="",NA(),BE7)</f>
        <v>135.97999999999999</v>
      </c>
      <c r="BF6" s="35">
        <f t="shared" ref="BF6:BN6" si="7">IF(BF7="",NA(),BF7)</f>
        <v>132.24</v>
      </c>
      <c r="BG6" s="35">
        <f t="shared" si="7"/>
        <v>125.85</v>
      </c>
      <c r="BH6" s="35">
        <f t="shared" si="7"/>
        <v>120.45</v>
      </c>
      <c r="BI6" s="35">
        <f t="shared" si="7"/>
        <v>111.36</v>
      </c>
      <c r="BJ6" s="35">
        <f t="shared" si="7"/>
        <v>400.38</v>
      </c>
      <c r="BK6" s="35">
        <f t="shared" si="7"/>
        <v>393.27</v>
      </c>
      <c r="BL6" s="35">
        <f t="shared" si="7"/>
        <v>386.97</v>
      </c>
      <c r="BM6" s="35">
        <f t="shared" si="7"/>
        <v>380.58</v>
      </c>
      <c r="BN6" s="35">
        <f t="shared" si="7"/>
        <v>401.79</v>
      </c>
      <c r="BO6" s="34" t="str">
        <f>IF(BO7="","",IF(BO7="-","【-】","【"&amp;SUBSTITUTE(TEXT(BO7,"#,##0.00"),"-","△")&amp;"】"))</f>
        <v>【274.27】</v>
      </c>
      <c r="BP6" s="35">
        <f>IF(BP7="",NA(),BP7)</f>
        <v>113.32</v>
      </c>
      <c r="BQ6" s="35">
        <f t="shared" ref="BQ6:BY6" si="8">IF(BQ7="",NA(),BQ7)</f>
        <v>118.74</v>
      </c>
      <c r="BR6" s="35">
        <f t="shared" si="8"/>
        <v>120.95</v>
      </c>
      <c r="BS6" s="35">
        <f t="shared" si="8"/>
        <v>121.95</v>
      </c>
      <c r="BT6" s="35">
        <f t="shared" si="8"/>
        <v>126.26</v>
      </c>
      <c r="BU6" s="35">
        <f t="shared" si="8"/>
        <v>96.56</v>
      </c>
      <c r="BV6" s="35">
        <f t="shared" si="8"/>
        <v>100.47</v>
      </c>
      <c r="BW6" s="35">
        <f t="shared" si="8"/>
        <v>101.72</v>
      </c>
      <c r="BX6" s="35">
        <f t="shared" si="8"/>
        <v>102.38</v>
      </c>
      <c r="BY6" s="35">
        <f t="shared" si="8"/>
        <v>100.12</v>
      </c>
      <c r="BZ6" s="34" t="str">
        <f>IF(BZ7="","",IF(BZ7="-","【-】","【"&amp;SUBSTITUTE(TEXT(BZ7,"#,##0.00"),"-","△")&amp;"】"))</f>
        <v>【104.36】</v>
      </c>
      <c r="CA6" s="35">
        <f>IF(CA7="",NA(),CA7)</f>
        <v>200.71</v>
      </c>
      <c r="CB6" s="35">
        <f t="shared" ref="CB6:CJ6" si="9">IF(CB7="",NA(),CB7)</f>
        <v>192</v>
      </c>
      <c r="CC6" s="35">
        <f t="shared" si="9"/>
        <v>188.71</v>
      </c>
      <c r="CD6" s="35">
        <f t="shared" si="9"/>
        <v>187.52</v>
      </c>
      <c r="CE6" s="35">
        <f t="shared" si="9"/>
        <v>181.17</v>
      </c>
      <c r="CF6" s="35">
        <f t="shared" si="9"/>
        <v>177.14</v>
      </c>
      <c r="CG6" s="35">
        <f t="shared" si="9"/>
        <v>169.82</v>
      </c>
      <c r="CH6" s="35">
        <f t="shared" si="9"/>
        <v>168.2</v>
      </c>
      <c r="CI6" s="35">
        <f t="shared" si="9"/>
        <v>168.67</v>
      </c>
      <c r="CJ6" s="35">
        <f t="shared" si="9"/>
        <v>174.97</v>
      </c>
      <c r="CK6" s="34" t="str">
        <f>IF(CK7="","",IF(CK7="-","【-】","【"&amp;SUBSTITUTE(TEXT(CK7,"#,##0.00"),"-","△")&amp;"】"))</f>
        <v>【165.71】</v>
      </c>
      <c r="CL6" s="35">
        <f>IF(CL7="",NA(),CL7)</f>
        <v>50.99</v>
      </c>
      <c r="CM6" s="35">
        <f t="shared" ref="CM6:CU6" si="10">IF(CM7="",NA(),CM7)</f>
        <v>49.89</v>
      </c>
      <c r="CN6" s="35">
        <f t="shared" si="10"/>
        <v>49.51</v>
      </c>
      <c r="CO6" s="35">
        <f t="shared" si="10"/>
        <v>47.61</v>
      </c>
      <c r="CP6" s="35">
        <f t="shared" si="10"/>
        <v>48.48</v>
      </c>
      <c r="CQ6" s="35">
        <f t="shared" si="10"/>
        <v>55.64</v>
      </c>
      <c r="CR6" s="35">
        <f t="shared" si="10"/>
        <v>55.13</v>
      </c>
      <c r="CS6" s="35">
        <f t="shared" si="10"/>
        <v>54.77</v>
      </c>
      <c r="CT6" s="35">
        <f t="shared" si="10"/>
        <v>54.92</v>
      </c>
      <c r="CU6" s="35">
        <f t="shared" si="10"/>
        <v>55.63</v>
      </c>
      <c r="CV6" s="34" t="str">
        <f>IF(CV7="","",IF(CV7="-","【-】","【"&amp;SUBSTITUTE(TEXT(CV7,"#,##0.00"),"-","△")&amp;"】"))</f>
        <v>【60.41】</v>
      </c>
      <c r="CW6" s="35">
        <f>IF(CW7="",NA(),CW7)</f>
        <v>87.1</v>
      </c>
      <c r="CX6" s="35">
        <f t="shared" ref="CX6:DF6" si="11">IF(CX7="",NA(),CX7)</f>
        <v>87.16</v>
      </c>
      <c r="CY6" s="35">
        <f t="shared" si="11"/>
        <v>87.27</v>
      </c>
      <c r="CZ6" s="35">
        <f t="shared" si="11"/>
        <v>89.51</v>
      </c>
      <c r="DA6" s="35">
        <f t="shared" si="11"/>
        <v>89</v>
      </c>
      <c r="DB6" s="35">
        <f t="shared" si="11"/>
        <v>83.09</v>
      </c>
      <c r="DC6" s="35">
        <f t="shared" si="11"/>
        <v>83</v>
      </c>
      <c r="DD6" s="35">
        <f t="shared" si="11"/>
        <v>82.89</v>
      </c>
      <c r="DE6" s="35">
        <f t="shared" si="11"/>
        <v>82.66</v>
      </c>
      <c r="DF6" s="35">
        <f t="shared" si="11"/>
        <v>82.04</v>
      </c>
      <c r="DG6" s="34" t="str">
        <f>IF(DG7="","",IF(DG7="-","【-】","【"&amp;SUBSTITUTE(TEXT(DG7,"#,##0.00"),"-","△")&amp;"】"))</f>
        <v>【89.93】</v>
      </c>
      <c r="DH6" s="35">
        <f>IF(DH7="",NA(),DH7)</f>
        <v>55.5</v>
      </c>
      <c r="DI6" s="35">
        <f t="shared" ref="DI6:DQ6" si="12">IF(DI7="",NA(),DI7)</f>
        <v>55.94</v>
      </c>
      <c r="DJ6" s="35">
        <f t="shared" si="12"/>
        <v>56.35</v>
      </c>
      <c r="DK6" s="35">
        <f t="shared" si="12"/>
        <v>56.83</v>
      </c>
      <c r="DL6" s="35">
        <f t="shared" si="12"/>
        <v>57.46</v>
      </c>
      <c r="DM6" s="35">
        <f t="shared" si="12"/>
        <v>39.06</v>
      </c>
      <c r="DN6" s="35">
        <f t="shared" si="12"/>
        <v>46.66</v>
      </c>
      <c r="DO6" s="35">
        <f t="shared" si="12"/>
        <v>47.46</v>
      </c>
      <c r="DP6" s="35">
        <f t="shared" si="12"/>
        <v>48.49</v>
      </c>
      <c r="DQ6" s="35">
        <f t="shared" si="12"/>
        <v>48.05</v>
      </c>
      <c r="DR6" s="34" t="str">
        <f>IF(DR7="","",IF(DR7="-","【-】","【"&amp;SUBSTITUTE(TEXT(DR7,"#,##0.00"),"-","△")&amp;"】"))</f>
        <v>【48.12】</v>
      </c>
      <c r="DS6" s="35">
        <f>IF(DS7="",NA(),DS7)</f>
        <v>0.1</v>
      </c>
      <c r="DT6" s="35">
        <f t="shared" ref="DT6:EB6" si="13">IF(DT7="",NA(),DT7)</f>
        <v>0.1</v>
      </c>
      <c r="DU6" s="35">
        <f t="shared" si="13"/>
        <v>4.3600000000000003</v>
      </c>
      <c r="DV6" s="35">
        <f t="shared" si="13"/>
        <v>1.17</v>
      </c>
      <c r="DW6" s="35">
        <f t="shared" si="13"/>
        <v>8.51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0.13</v>
      </c>
      <c r="EE6" s="35">
        <f t="shared" ref="EE6:EM6" si="14">IF(EE7="",NA(),EE7)</f>
        <v>1.4</v>
      </c>
      <c r="EF6" s="34">
        <f t="shared" si="14"/>
        <v>0</v>
      </c>
      <c r="EG6" s="35">
        <f t="shared" si="14"/>
        <v>0.1</v>
      </c>
      <c r="EH6" s="35">
        <f t="shared" si="14"/>
        <v>0.11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69027</v>
      </c>
      <c r="D7" s="37">
        <v>46</v>
      </c>
      <c r="E7" s="37">
        <v>1</v>
      </c>
      <c r="F7" s="37">
        <v>0</v>
      </c>
      <c r="G7" s="37">
        <v>1</v>
      </c>
      <c r="H7" s="37" t="s">
        <v>104</v>
      </c>
      <c r="I7" s="37" t="s">
        <v>105</v>
      </c>
      <c r="J7" s="37" t="s">
        <v>106</v>
      </c>
      <c r="K7" s="37" t="s">
        <v>107</v>
      </c>
      <c r="L7" s="37" t="s">
        <v>108</v>
      </c>
      <c r="M7" s="37" t="s">
        <v>109</v>
      </c>
      <c r="N7" s="38" t="s">
        <v>110</v>
      </c>
      <c r="O7" s="38">
        <v>78.75</v>
      </c>
      <c r="P7" s="38">
        <v>99.93</v>
      </c>
      <c r="Q7" s="38">
        <v>4620</v>
      </c>
      <c r="R7" s="38" t="s">
        <v>110</v>
      </c>
      <c r="S7" s="38" t="s">
        <v>110</v>
      </c>
      <c r="T7" s="38" t="s">
        <v>110</v>
      </c>
      <c r="U7" s="38">
        <v>26968</v>
      </c>
      <c r="V7" s="38">
        <v>42.15</v>
      </c>
      <c r="W7" s="38">
        <v>639.80999999999995</v>
      </c>
      <c r="X7" s="38">
        <v>119.69</v>
      </c>
      <c r="Y7" s="38">
        <v>123.92</v>
      </c>
      <c r="Z7" s="38">
        <v>125.49</v>
      </c>
      <c r="AA7" s="38">
        <v>126.61</v>
      </c>
      <c r="AB7" s="38">
        <v>130.75</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1433.74</v>
      </c>
      <c r="AU7" s="38">
        <v>1084.51</v>
      </c>
      <c r="AV7" s="38">
        <v>1196.19</v>
      </c>
      <c r="AW7" s="38">
        <v>1228.0899999999999</v>
      </c>
      <c r="AX7" s="38">
        <v>1252.76</v>
      </c>
      <c r="AY7" s="38">
        <v>963.24</v>
      </c>
      <c r="AZ7" s="38">
        <v>381.53</v>
      </c>
      <c r="BA7" s="38">
        <v>391.54</v>
      </c>
      <c r="BB7" s="38">
        <v>384.34</v>
      </c>
      <c r="BC7" s="38">
        <v>359.47</v>
      </c>
      <c r="BD7" s="38">
        <v>264.33999999999997</v>
      </c>
      <c r="BE7" s="38">
        <v>135.97999999999999</v>
      </c>
      <c r="BF7" s="38">
        <v>132.24</v>
      </c>
      <c r="BG7" s="38">
        <v>125.85</v>
      </c>
      <c r="BH7" s="38">
        <v>120.45</v>
      </c>
      <c r="BI7" s="38">
        <v>111.36</v>
      </c>
      <c r="BJ7" s="38">
        <v>400.38</v>
      </c>
      <c r="BK7" s="38">
        <v>393.27</v>
      </c>
      <c r="BL7" s="38">
        <v>386.97</v>
      </c>
      <c r="BM7" s="38">
        <v>380.58</v>
      </c>
      <c r="BN7" s="38">
        <v>401.79</v>
      </c>
      <c r="BO7" s="38">
        <v>274.27</v>
      </c>
      <c r="BP7" s="38">
        <v>113.32</v>
      </c>
      <c r="BQ7" s="38">
        <v>118.74</v>
      </c>
      <c r="BR7" s="38">
        <v>120.95</v>
      </c>
      <c r="BS7" s="38">
        <v>121.95</v>
      </c>
      <c r="BT7" s="38">
        <v>126.26</v>
      </c>
      <c r="BU7" s="38">
        <v>96.56</v>
      </c>
      <c r="BV7" s="38">
        <v>100.47</v>
      </c>
      <c r="BW7" s="38">
        <v>101.72</v>
      </c>
      <c r="BX7" s="38">
        <v>102.38</v>
      </c>
      <c r="BY7" s="38">
        <v>100.12</v>
      </c>
      <c r="BZ7" s="38">
        <v>104.36</v>
      </c>
      <c r="CA7" s="38">
        <v>200.71</v>
      </c>
      <c r="CB7" s="38">
        <v>192</v>
      </c>
      <c r="CC7" s="38">
        <v>188.71</v>
      </c>
      <c r="CD7" s="38">
        <v>187.52</v>
      </c>
      <c r="CE7" s="38">
        <v>181.17</v>
      </c>
      <c r="CF7" s="38">
        <v>177.14</v>
      </c>
      <c r="CG7" s="38">
        <v>169.82</v>
      </c>
      <c r="CH7" s="38">
        <v>168.2</v>
      </c>
      <c r="CI7" s="38">
        <v>168.67</v>
      </c>
      <c r="CJ7" s="38">
        <v>174.97</v>
      </c>
      <c r="CK7" s="38">
        <v>165.71</v>
      </c>
      <c r="CL7" s="38">
        <v>50.99</v>
      </c>
      <c r="CM7" s="38">
        <v>49.89</v>
      </c>
      <c r="CN7" s="38">
        <v>49.51</v>
      </c>
      <c r="CO7" s="38">
        <v>47.61</v>
      </c>
      <c r="CP7" s="38">
        <v>48.48</v>
      </c>
      <c r="CQ7" s="38">
        <v>55.64</v>
      </c>
      <c r="CR7" s="38">
        <v>55.13</v>
      </c>
      <c r="CS7" s="38">
        <v>54.77</v>
      </c>
      <c r="CT7" s="38">
        <v>54.92</v>
      </c>
      <c r="CU7" s="38">
        <v>55.63</v>
      </c>
      <c r="CV7" s="38">
        <v>60.41</v>
      </c>
      <c r="CW7" s="38">
        <v>87.1</v>
      </c>
      <c r="CX7" s="38">
        <v>87.16</v>
      </c>
      <c r="CY7" s="38">
        <v>87.27</v>
      </c>
      <c r="CZ7" s="38">
        <v>89.51</v>
      </c>
      <c r="DA7" s="38">
        <v>89</v>
      </c>
      <c r="DB7" s="38">
        <v>83.09</v>
      </c>
      <c r="DC7" s="38">
        <v>83</v>
      </c>
      <c r="DD7" s="38">
        <v>82.89</v>
      </c>
      <c r="DE7" s="38">
        <v>82.66</v>
      </c>
      <c r="DF7" s="38">
        <v>82.04</v>
      </c>
      <c r="DG7" s="38">
        <v>89.93</v>
      </c>
      <c r="DH7" s="38">
        <v>55.5</v>
      </c>
      <c r="DI7" s="38">
        <v>55.94</v>
      </c>
      <c r="DJ7" s="38">
        <v>56.35</v>
      </c>
      <c r="DK7" s="38">
        <v>56.83</v>
      </c>
      <c r="DL7" s="38">
        <v>57.46</v>
      </c>
      <c r="DM7" s="38">
        <v>39.06</v>
      </c>
      <c r="DN7" s="38">
        <v>46.66</v>
      </c>
      <c r="DO7" s="38">
        <v>47.46</v>
      </c>
      <c r="DP7" s="38">
        <v>48.49</v>
      </c>
      <c r="DQ7" s="38">
        <v>48.05</v>
      </c>
      <c r="DR7" s="38">
        <v>48.12</v>
      </c>
      <c r="DS7" s="38">
        <v>0.1</v>
      </c>
      <c r="DT7" s="38">
        <v>0.1</v>
      </c>
      <c r="DU7" s="38">
        <v>4.3600000000000003</v>
      </c>
      <c r="DV7" s="38">
        <v>1.17</v>
      </c>
      <c r="DW7" s="38">
        <v>8.51</v>
      </c>
      <c r="DX7" s="38">
        <v>8.8699999999999992</v>
      </c>
      <c r="DY7" s="38">
        <v>9.85</v>
      </c>
      <c r="DZ7" s="38">
        <v>9.7100000000000009</v>
      </c>
      <c r="EA7" s="38">
        <v>12.79</v>
      </c>
      <c r="EB7" s="38">
        <v>13.39</v>
      </c>
      <c r="EC7" s="38">
        <v>15.89</v>
      </c>
      <c r="ED7" s="38">
        <v>0.13</v>
      </c>
      <c r="EE7" s="38">
        <v>1.4</v>
      </c>
      <c r="EF7" s="38">
        <v>0</v>
      </c>
      <c r="EG7" s="38">
        <v>0.1</v>
      </c>
      <c r="EH7" s="38">
        <v>0.11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D3270</cp:lastModifiedBy>
  <cp:lastPrinted>2019-01-15T01:55:58Z</cp:lastPrinted>
  <dcterms:created xsi:type="dcterms:W3CDTF">2018-12-03T08:27:07Z</dcterms:created>
  <dcterms:modified xsi:type="dcterms:W3CDTF">2019-01-23T02:04:23Z</dcterms:modified>
  <cp:category/>
</cp:coreProperties>
</file>