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Y24131NA61\jougesuido\◆部内各課共有ホルダ－\02_経営企画課\経理係\39　経営比較分析表\R5\04 下水\03 部長管理者レク後\"/>
    </mc:Choice>
  </mc:AlternateContent>
  <xr:revisionPtr revIDLastSave="0" documentId="13_ncr:1_{12145FD9-93CB-4990-B3DD-E6191AE8D507}" xr6:coauthVersionLast="47" xr6:coauthVersionMax="47" xr10:uidLastSave="{00000000-0000-0000-0000-000000000000}"/>
  <workbookProtection workbookAlgorithmName="SHA-512" workbookHashValue="ufmmkFv5+3uHk4kRtVYV8EL/ZHJ5S1QgcNf/Q6QV9Sw8WEGXNm5ZQXaFCSXmspDUj4aeBHiVl2D388XM/oqwSg==" workbookSaltValue="SkRcMDpKlzbRE/2c+hdZOg==" workbookSpinCount="100000" lockStructure="1"/>
  <bookViews>
    <workbookView xWindow="-120" yWindow="-120" windowWidth="20730" windowHeight="110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S6" i="5"/>
  <c r="AL8" i="4" s="1"/>
  <c r="R6" i="5"/>
  <c r="Q6" i="5"/>
  <c r="P6" i="5"/>
  <c r="O6" i="5"/>
  <c r="N6" i="5"/>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AD10" i="4"/>
  <c r="W10" i="4"/>
  <c r="P10" i="4"/>
  <c r="I10" i="4"/>
  <c r="B10" i="4"/>
  <c r="BB8" i="4"/>
  <c r="AT8" i="4"/>
</calcChain>
</file>

<file path=xl/sharedStrings.xml><?xml version="1.0" encoding="utf-8"?>
<sst xmlns="http://schemas.openxmlformats.org/spreadsheetml/2006/main" count="236" uniqueCount="117">
  <si>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</si>
  <si>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</si>
  <si>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</si>
  <si>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</si>
  <si>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</si>
  <si>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</si>
  <si>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</si>
  <si>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</si>
  <si>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</si>
  <si>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</si>
  <si>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</si>
  <si>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</si>
  <si>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</si>
  <si>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</si>
  <si>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</si>
  <si>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</si>
  <si>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</si>
  <si>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</si>
  <si>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</si>
  <si>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</si>
  <si>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</si>
  <si>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</si>
  <si>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</si>
  <si>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</si>
  <si>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</si>
  <si>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</si>
  <si>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</si>
  <si>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</si>
  <si>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</si>
  <si>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</si>
  <si>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</si>
  <si>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</si>
  <si>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</si>
  <si>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</si>
  <si>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</si>
  <si>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</si>
  <si>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</si>
  <si>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</si>
  <si>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</si>
  <si>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</si>
  <si>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</si>
  <si>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</si>
  <si>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</si>
  <si>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</si>
  <si>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</si>
  <si>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</si>
  <si>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</si>
  <si>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</si>
  <si>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</si>
  <si>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</si>
  <si>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</si>
  <si>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</si>
  <si>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</si>
  <si>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</si>
  <si>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</si>
  <si>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</si>
  <si>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</si>
  <si>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</si>
  <si>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</si>
  <si>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</si>
  <si>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</si>
  <si>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</si>
  <si>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</si>
  <si>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</si>
  <si>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</si>
  <si>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</si>
  <si>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</si>
  <si>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</si>
  <si>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</si>
  <si>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</si>
  <si>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</si>
  <si>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</si>
  <si>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</si>
  <si>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</si>
  <si>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</si>
  <si>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</si>
  <si>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</si>
  <si>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</si>
  <si>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</si>
  <si>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</si>
  <si>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</si>
  <si>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</si>
  <si>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</si>
  <si>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</si>
  <si>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</si>
  <si>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</si>
  <si>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</si>
  <si>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</si>
  <si>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</si>
  <si>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</si>
  <si>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</si>
  <si>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</si>
  <si>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</si>
  <si>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</si>
  <si>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</si>
  <si>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</si>
  <si>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</si>
  <si>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</si>
  <si>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</si>
  <si>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</si>
  <si>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</si>
  <si>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</si>
  <si>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</si>
  <si>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</si>
  <si>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</si>
  <si>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</si>
  <si>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</si>
  <si>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</si>
  <si>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</si>
  <si>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</si>
  <si>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</si>
  <si>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</si>
  <si>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</si>
  <si>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</si>
  <si>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本市の下水道事業は、令和４年度に汚水管整備が概成となり、短期間で集中的に整備してきた施設の老朽化が課題となる。今後は汚水管の修繕・改築の増加が見込まれるが、収益の増加を見込むことは困難であり、さらなる厳しい経営状況になることが予想される。
　将来にわたって安定的な公共下水道サービスをお客様に提供するためには、更なる費用の削減や多額の企業債残高の縮減を図ることが必要である。加えて、ストックマネジメント計画に基づく効率的かつ計画的な設備投資による費用の平準化、職員数の適正化、水洗化率の向上等による健全経営の維持に努めるとともに、職員一人ひとりが利用者の視点に立ち、更なるサービス向上に取り組んでいくことが必要である。
</t>
    <rPh sb="11" eb="13">
      <t>レイワ</t>
    </rPh>
    <rPh sb="14" eb="16">
      <t>ネンド</t>
    </rPh>
    <rPh sb="46" eb="49">
      <t>ロウキュウカ</t>
    </rPh>
    <rPh sb="50" eb="52">
      <t>カダイ</t>
    </rPh>
    <rPh sb="56" eb="58">
      <t>コンゴ</t>
    </rPh>
    <rPh sb="59" eb="62">
      <t>オスイカン</t>
    </rPh>
    <rPh sb="63" eb="65">
      <t>シュウゼン</t>
    </rPh>
    <rPh sb="66" eb="68">
      <t>カイチク</t>
    </rPh>
    <rPh sb="69" eb="71">
      <t>ゾウカ</t>
    </rPh>
    <rPh sb="72" eb="74">
      <t>ミコ</t>
    </rPh>
    <rPh sb="274" eb="277">
      <t>リヨウシャ</t>
    </rPh>
    <phoneticPr fontId="4"/>
  </si>
  <si>
    <t>　①経常収支比率については収支均衡となっており、経常費用を下水道使用料や一般会計負担金で賄うことが出来ている。
　②累積欠損金比率は、累積した損失がないため０％である。
　③流動比率については、早い段階で多くの市民の衛生環境を整えるため集中的に汚水管の整備を実施してきたことにより、1年以内に支払うべき企業債償還金が多くなっており、類似団体よりも低くなっている。
　④企業債残高対事業規模比率についても、企業債未償還残高が多いため、類似団体よりも高い数値で推移している。しかし、新たな企業債借入れを償還額以内に抑えているため、比率は減少傾向にある。
　⑤経費回収率については100％で推移していることから、維持管理費を下水道使用料で賄うことが出来ている。
　⑥汚水処理原価については類似団体よりも低い水準となっている。
　⑦施設利用率については、独自の処理場をおいていないため０％である。
　⑧水洗化率の上昇は、分母となる処理区域内人口の減少による影響が大きいが、未接続解消に向け、接続工事の費用に対する支援制度のPRや、普及相談員による未接続家庭への訪問等での啓発活動を継続的に取り組んでいく。</t>
    <rPh sb="58" eb="65">
      <t>ルイセキケッソンキンヒリツ</t>
    </rPh>
    <rPh sb="67" eb="69">
      <t>ルイセキ</t>
    </rPh>
    <rPh sb="71" eb="73">
      <t>ソンシツ</t>
    </rPh>
    <rPh sb="362" eb="367">
      <t>シセツリヨウリツ</t>
    </rPh>
    <rPh sb="373" eb="375">
      <t>ドクジ</t>
    </rPh>
    <rPh sb="376" eb="379">
      <t>ショリジョウ</t>
    </rPh>
    <phoneticPr fontId="4"/>
  </si>
  <si>
    <t>　①有形固定資産減価償却率は上昇傾向で推移しているものの、法定耐用年数を超過した管渠はないため、②管渠老朽化率が0％となっている。
　③令和４年度は、令和元年度と同様、法定耐用年数前ではあるが劣化が著しい箇所の改築工事を行ったため、管渠改善率が0.01％となっている。</t>
    <rPh sb="68" eb="70">
      <t>レイワ</t>
    </rPh>
    <rPh sb="71" eb="73">
      <t>ネンド</t>
    </rPh>
    <rPh sb="75" eb="80">
      <t>レイワガンネンド</t>
    </rPh>
    <rPh sb="81" eb="83">
      <t>ドウヨウ</t>
    </rPh>
    <rPh sb="84" eb="90">
      <t>ホウテイタイヨウネンスウ</t>
    </rPh>
    <rPh sb="90" eb="91">
      <t>マエ</t>
    </rPh>
    <rPh sb="96" eb="98">
      <t>レッカ</t>
    </rPh>
    <rPh sb="99" eb="100">
      <t>イチジル</t>
    </rPh>
    <rPh sb="102" eb="104">
      <t>カショ</t>
    </rPh>
    <rPh sb="110" eb="111">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</si>
</sst>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
                  <c:v>0</c:v>
                </c:pt>
                <c:pt idx="1">
                  <c:v>7.0000000000000007E-2</c:v>
                </c:pt>
                <c:pt idx="2" formatCode="#,##0.00;&quot;△&quot;#,##0.00">
                  <c:v>0</c:v>
                </c:pt>
                <c:pt idx="3" formatCode="#,##0.00;&quot;△&quot;#,##0.00">
                  <c:v>0</c:v>
                </c:pt>
                <c:pt idx="4">
                  <c:v>0.01</c:v>
                </c:pt>
              </c:numCache>
            </c:numRef>
          </c:val>
          <c:extLst>
            <c:ext xmlns:c16="http://schemas.microsoft.com/office/drawing/2014/chart" uri="{C3380CC4-5D6E-409C-BE32-E72D297353CC}">
              <c16:uniqueId val="{00000000-323D-4A0B-89BE-72117C09D71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0.27</c:v>
                </c:pt>
                <c:pt idx="4">
                  <c:v>0.22</c:v>
                </c:pt>
              </c:numCache>
            </c:numRef>
          </c:val>
          <c:smooth val="0"/>
          <c:extLst>
            <c:ext xmlns:c16="http://schemas.microsoft.com/office/drawing/2014/chart" uri="{C3380CC4-5D6E-409C-BE32-E72D297353CC}">
              <c16:uniqueId val="{00000001-323D-4A0B-89BE-72117C09D71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270-429A-B28A-57E7C62F47A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44.24</c:v>
                </c:pt>
                <c:pt idx="4">
                  <c:v>45.3</c:v>
                </c:pt>
              </c:numCache>
            </c:numRef>
          </c:val>
          <c:smooth val="0"/>
          <c:extLst>
            <c:ext xmlns:c16="http://schemas.microsoft.com/office/drawing/2014/chart" uri="{C3380CC4-5D6E-409C-BE32-E72D297353CC}">
              <c16:uniqueId val="{00000001-F270-429A-B28A-57E7C62F47A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86.46</c:v>
                </c:pt>
                <c:pt idx="1">
                  <c:v>87.19</c:v>
                </c:pt>
                <c:pt idx="2">
                  <c:v>87.78</c:v>
                </c:pt>
                <c:pt idx="3">
                  <c:v>88.48</c:v>
                </c:pt>
                <c:pt idx="4">
                  <c:v>89.93</c:v>
                </c:pt>
              </c:numCache>
            </c:numRef>
          </c:val>
          <c:extLst>
            <c:ext xmlns:c16="http://schemas.microsoft.com/office/drawing/2014/chart" uri="{C3380CC4-5D6E-409C-BE32-E72D297353CC}">
              <c16:uniqueId val="{00000000-B5F7-4697-A594-918A7485608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88.15</c:v>
                </c:pt>
                <c:pt idx="4">
                  <c:v>88.37</c:v>
                </c:pt>
              </c:numCache>
            </c:numRef>
          </c:val>
          <c:smooth val="0"/>
          <c:extLst>
            <c:ext xmlns:c16="http://schemas.microsoft.com/office/drawing/2014/chart" uri="{C3380CC4-5D6E-409C-BE32-E72D297353CC}">
              <c16:uniqueId val="{00000001-B5F7-4697-A594-918A7485608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A74D-491E-A561-98AE2981A99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101.72</c:v>
                </c:pt>
                <c:pt idx="1">
                  <c:v>102.73</c:v>
                </c:pt>
                <c:pt idx="2">
                  <c:v>105.78</c:v>
                </c:pt>
                <c:pt idx="3">
                  <c:v>104.11</c:v>
                </c:pt>
                <c:pt idx="4">
                  <c:v>101.98</c:v>
                </c:pt>
              </c:numCache>
            </c:numRef>
          </c:val>
          <c:smooth val="0"/>
          <c:extLst>
            <c:ext xmlns:c16="http://schemas.microsoft.com/office/drawing/2014/chart" uri="{C3380CC4-5D6E-409C-BE32-E72D297353CC}">
              <c16:uniqueId val="{00000001-A74D-491E-A561-98AE2981A99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31</c:v>
                </c:pt>
                <c:pt idx="1">
                  <c:v>33.08</c:v>
                </c:pt>
                <c:pt idx="2">
                  <c:v>35.4</c:v>
                </c:pt>
                <c:pt idx="3">
                  <c:v>37.880000000000003</c:v>
                </c:pt>
                <c:pt idx="4">
                  <c:v>40.93</c:v>
                </c:pt>
              </c:numCache>
            </c:numRef>
          </c:val>
          <c:extLst>
            <c:ext xmlns:c16="http://schemas.microsoft.com/office/drawing/2014/chart" uri="{C3380CC4-5D6E-409C-BE32-E72D297353CC}">
              <c16:uniqueId val="{00000000-285C-43ED-B4B9-8D87491A4EE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24.68</c:v>
                </c:pt>
                <c:pt idx="2">
                  <c:v>21.36</c:v>
                </c:pt>
                <c:pt idx="3">
                  <c:v>31.73</c:v>
                </c:pt>
                <c:pt idx="4">
                  <c:v>32.57</c:v>
                </c:pt>
              </c:numCache>
            </c:numRef>
          </c:val>
          <c:smooth val="0"/>
          <c:extLst>
            <c:ext xmlns:c16="http://schemas.microsoft.com/office/drawing/2014/chart" uri="{C3380CC4-5D6E-409C-BE32-E72D297353CC}">
              <c16:uniqueId val="{00000001-285C-43ED-B4B9-8D87491A4EE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ABC-4E98-8EF8-E5EEC19ACC1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8.6199999999999992</c:v>
                </c:pt>
                <c:pt idx="2">
                  <c:v>0.01</c:v>
                </c:pt>
                <c:pt idx="3" formatCode="#,##0.00;&quot;△&quot;#,##0.00">
                  <c:v>0</c:v>
                </c:pt>
                <c:pt idx="4">
                  <c:v>0.04</c:v>
                </c:pt>
              </c:numCache>
            </c:numRef>
          </c:val>
          <c:smooth val="0"/>
          <c:extLst>
            <c:ext xmlns:c16="http://schemas.microsoft.com/office/drawing/2014/chart" uri="{C3380CC4-5D6E-409C-BE32-E72D297353CC}">
              <c16:uniqueId val="{00000001-4ABC-4E98-8EF8-E5EEC19ACC1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EB4-4A36-B19A-A540FA45C80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112.88</c:v>
                </c:pt>
                <c:pt idx="1">
                  <c:v>94.97</c:v>
                </c:pt>
                <c:pt idx="2">
                  <c:v>63.96</c:v>
                </c:pt>
                <c:pt idx="3">
                  <c:v>46.91</c:v>
                </c:pt>
                <c:pt idx="4">
                  <c:v>52.27</c:v>
                </c:pt>
              </c:numCache>
            </c:numRef>
          </c:val>
          <c:smooth val="0"/>
          <c:extLst>
            <c:ext xmlns:c16="http://schemas.microsoft.com/office/drawing/2014/chart" uri="{C3380CC4-5D6E-409C-BE32-E72D297353CC}">
              <c16:uniqueId val="{00000001-BEB4-4A36-B19A-A540FA45C80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3.66</c:v>
                </c:pt>
                <c:pt idx="1">
                  <c:v>3.37</c:v>
                </c:pt>
                <c:pt idx="2">
                  <c:v>3.6</c:v>
                </c:pt>
                <c:pt idx="3">
                  <c:v>3.83</c:v>
                </c:pt>
                <c:pt idx="4">
                  <c:v>2.66</c:v>
                </c:pt>
              </c:numCache>
            </c:numRef>
          </c:val>
          <c:extLst>
            <c:ext xmlns:c16="http://schemas.microsoft.com/office/drawing/2014/chart" uri="{C3380CC4-5D6E-409C-BE32-E72D297353CC}">
              <c16:uniqueId val="{00000000-8919-4115-8196-42EAF3107C2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49.18</c:v>
                </c:pt>
                <c:pt idx="1">
                  <c:v>47.72</c:v>
                </c:pt>
                <c:pt idx="2">
                  <c:v>44.24</c:v>
                </c:pt>
                <c:pt idx="3">
                  <c:v>44.35</c:v>
                </c:pt>
                <c:pt idx="4">
                  <c:v>41.51</c:v>
                </c:pt>
              </c:numCache>
            </c:numRef>
          </c:val>
          <c:smooth val="0"/>
          <c:extLst>
            <c:ext xmlns:c16="http://schemas.microsoft.com/office/drawing/2014/chart" uri="{C3380CC4-5D6E-409C-BE32-E72D297353CC}">
              <c16:uniqueId val="{00000001-8919-4115-8196-42EAF3107C2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2168.06</c:v>
                </c:pt>
                <c:pt idx="1">
                  <c:v>2180.7399999999998</c:v>
                </c:pt>
                <c:pt idx="2">
                  <c:v>2081.23</c:v>
                </c:pt>
                <c:pt idx="3">
                  <c:v>2108.38</c:v>
                </c:pt>
                <c:pt idx="4">
                  <c:v>1947.68</c:v>
                </c:pt>
              </c:numCache>
            </c:numRef>
          </c:val>
          <c:extLst>
            <c:ext xmlns:c16="http://schemas.microsoft.com/office/drawing/2014/chart" uri="{C3380CC4-5D6E-409C-BE32-E72D297353CC}">
              <c16:uniqueId val="{00000000-4955-4515-8CDE-91C0CACB2C2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1283.69</c:v>
                </c:pt>
                <c:pt idx="4">
                  <c:v>1160.22</c:v>
                </c:pt>
              </c:numCache>
            </c:numRef>
          </c:val>
          <c:smooth val="0"/>
          <c:extLst>
            <c:ext xmlns:c16="http://schemas.microsoft.com/office/drawing/2014/chart" uri="{C3380CC4-5D6E-409C-BE32-E72D297353CC}">
              <c16:uniqueId val="{00000001-4955-4515-8CDE-91C0CACB2C2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F4D7-4602-8950-CFB1048FBED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82.53</c:v>
                </c:pt>
                <c:pt idx="4">
                  <c:v>81.81</c:v>
                </c:pt>
              </c:numCache>
            </c:numRef>
          </c:val>
          <c:smooth val="0"/>
          <c:extLst>
            <c:ext xmlns:c16="http://schemas.microsoft.com/office/drawing/2014/chart" uri="{C3380CC4-5D6E-409C-BE32-E72D297353CC}">
              <c16:uniqueId val="{00000001-F4D7-4602-8950-CFB1048FBED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183.59</c:v>
                </c:pt>
                <c:pt idx="1">
                  <c:v>183.44</c:v>
                </c:pt>
                <c:pt idx="2">
                  <c:v>181.21</c:v>
                </c:pt>
                <c:pt idx="3">
                  <c:v>181.73</c:v>
                </c:pt>
                <c:pt idx="4">
                  <c:v>185.35</c:v>
                </c:pt>
              </c:numCache>
            </c:numRef>
          </c:val>
          <c:extLst>
            <c:ext xmlns:c16="http://schemas.microsoft.com/office/drawing/2014/chart" uri="{C3380CC4-5D6E-409C-BE32-E72D297353CC}">
              <c16:uniqueId val="{00000000-6A45-49B9-8127-2B8FFC7E04B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190.48</c:v>
                </c:pt>
                <c:pt idx="4">
                  <c:v>193.59</c:v>
                </c:pt>
              </c:numCache>
            </c:numRef>
          </c:val>
          <c:smooth val="0"/>
          <c:extLst>
            <c:ext xmlns:c16="http://schemas.microsoft.com/office/drawing/2014/chart" uri="{C3380CC4-5D6E-409C-BE32-E72D297353CC}">
              <c16:uniqueId val="{00000001-6A45-49B9-8127-2B8FFC7E04B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J40" zoomScaleNormal="100" workbookViewId="0">
      <selection activeCell="CB51" sqref="CB5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山形市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D1</v>
      </c>
      <c r="X8" s="40"/>
      <c r="Y8" s="40"/>
      <c r="Z8" s="40"/>
      <c r="AA8" s="40"/>
      <c r="AB8" s="40"/>
      <c r="AC8" s="40"/>
      <c r="AD8" s="41" t="str">
        <f>データ!$M$6</f>
        <v>自治体職員</v>
      </c>
      <c r="AE8" s="41"/>
      <c r="AF8" s="41"/>
      <c r="AG8" s="41"/>
      <c r="AH8" s="41"/>
      <c r="AI8" s="41"/>
      <c r="AJ8" s="41"/>
      <c r="AK8" s="3"/>
      <c r="AL8" s="42">
        <f>データ!S6</f>
        <v>240441</v>
      </c>
      <c r="AM8" s="42"/>
      <c r="AN8" s="42"/>
      <c r="AO8" s="42"/>
      <c r="AP8" s="42"/>
      <c r="AQ8" s="42"/>
      <c r="AR8" s="42"/>
      <c r="AS8" s="42"/>
      <c r="AT8" s="35">
        <f>データ!T6</f>
        <v>381.3</v>
      </c>
      <c r="AU8" s="35"/>
      <c r="AV8" s="35"/>
      <c r="AW8" s="35"/>
      <c r="AX8" s="35"/>
      <c r="AY8" s="35"/>
      <c r="AZ8" s="35"/>
      <c r="BA8" s="35"/>
      <c r="BB8" s="35">
        <f>データ!U6</f>
        <v>630.58000000000004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12.09</v>
      </c>
      <c r="J10" s="35"/>
      <c r="K10" s="35"/>
      <c r="L10" s="35"/>
      <c r="M10" s="35"/>
      <c r="N10" s="35"/>
      <c r="O10" s="35"/>
      <c r="P10" s="35">
        <f>データ!P6</f>
        <v>10.74</v>
      </c>
      <c r="Q10" s="35"/>
      <c r="R10" s="35"/>
      <c r="S10" s="35"/>
      <c r="T10" s="35"/>
      <c r="U10" s="35"/>
      <c r="V10" s="35"/>
      <c r="W10" s="35">
        <f>データ!Q6</f>
        <v>74.760000000000005</v>
      </c>
      <c r="X10" s="35"/>
      <c r="Y10" s="35"/>
      <c r="Z10" s="35"/>
      <c r="AA10" s="35"/>
      <c r="AB10" s="35"/>
      <c r="AC10" s="35"/>
      <c r="AD10" s="42">
        <f>データ!R6</f>
        <v>3355</v>
      </c>
      <c r="AE10" s="42"/>
      <c r="AF10" s="42"/>
      <c r="AG10" s="42"/>
      <c r="AH10" s="42"/>
      <c r="AI10" s="42"/>
      <c r="AJ10" s="42"/>
      <c r="AK10" s="2"/>
      <c r="AL10" s="42">
        <f>データ!V6</f>
        <v>25697</v>
      </c>
      <c r="AM10" s="42"/>
      <c r="AN10" s="42"/>
      <c r="AO10" s="42"/>
      <c r="AP10" s="42"/>
      <c r="AQ10" s="42"/>
      <c r="AR10" s="42"/>
      <c r="AS10" s="42"/>
      <c r="AT10" s="35">
        <f>データ!W6</f>
        <v>7.49</v>
      </c>
      <c r="AU10" s="35"/>
      <c r="AV10" s="35"/>
      <c r="AW10" s="35"/>
      <c r="AX10" s="35"/>
      <c r="AY10" s="35"/>
      <c r="AZ10" s="35"/>
      <c r="BA10" s="35"/>
      <c r="BB10" s="35">
        <f>データ!X6</f>
        <v>3430.84</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115</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116</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114</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IPWoP+//FT0yUsa2EON7c7OcxLRWVCWDvTt5KGoiFodVDFcewClXadeE46qLP3WUv6zcR4PzObbJXUqCGRs9Bg==" saltValue="Fwxdb0o5tneUTZRsu51kt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62014</v>
      </c>
      <c r="D6" s="19">
        <f t="shared" si="3"/>
        <v>46</v>
      </c>
      <c r="E6" s="19">
        <f t="shared" si="3"/>
        <v>17</v>
      </c>
      <c r="F6" s="19">
        <f t="shared" si="3"/>
        <v>4</v>
      </c>
      <c r="G6" s="19">
        <f t="shared" si="3"/>
        <v>0</v>
      </c>
      <c r="H6" s="19" t="str">
        <f t="shared" si="3"/>
        <v>山形県　山形市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12.09</v>
      </c>
      <c r="P6" s="20">
        <f t="shared" si="3"/>
        <v>10.74</v>
      </c>
      <c r="Q6" s="20">
        <f t="shared" si="3"/>
        <v>74.760000000000005</v>
      </c>
      <c r="R6" s="20">
        <f t="shared" si="3"/>
        <v>3355</v>
      </c>
      <c r="S6" s="20">
        <f t="shared" si="3"/>
        <v>240441</v>
      </c>
      <c r="T6" s="20">
        <f t="shared" si="3"/>
        <v>381.3</v>
      </c>
      <c r="U6" s="20">
        <f t="shared" si="3"/>
        <v>630.58000000000004</v>
      </c>
      <c r="V6" s="20">
        <f t="shared" si="3"/>
        <v>25697</v>
      </c>
      <c r="W6" s="20">
        <f t="shared" si="3"/>
        <v>7.49</v>
      </c>
      <c r="X6" s="20">
        <f t="shared" si="3"/>
        <v>3430.84</v>
      </c>
      <c r="Y6" s="21">
        <f>IF(Y7="",NA(),Y7)</f>
        <v>100</v>
      </c>
      <c r="Z6" s="21">
        <f t="shared" ref="Z6:AH6" si="4">IF(Z7="",NA(),Z7)</f>
        <v>100</v>
      </c>
      <c r="AA6" s="21">
        <f t="shared" si="4"/>
        <v>100</v>
      </c>
      <c r="AB6" s="21">
        <f t="shared" si="4"/>
        <v>100</v>
      </c>
      <c r="AC6" s="21">
        <f t="shared" si="4"/>
        <v>100</v>
      </c>
      <c r="AD6" s="21">
        <f t="shared" si="4"/>
        <v>101.72</v>
      </c>
      <c r="AE6" s="21">
        <f t="shared" si="4"/>
        <v>102.73</v>
      </c>
      <c r="AF6" s="21">
        <f t="shared" si="4"/>
        <v>105.78</v>
      </c>
      <c r="AG6" s="21">
        <f t="shared" si="4"/>
        <v>104.11</v>
      </c>
      <c r="AH6" s="21">
        <f t="shared" si="4"/>
        <v>101.98</v>
      </c>
      <c r="AI6" s="20" t="str">
        <f>IF(AI7="","",IF(AI7="-","【-】","【"&amp;SUBSTITUTE(TEXT(AI7,"#,##0.00"),"-","△")&amp;"】"))</f>
        <v>【104.54】</v>
      </c>
      <c r="AJ6" s="20">
        <f>IF(AJ7="",NA(),AJ7)</f>
        <v>0</v>
      </c>
      <c r="AK6" s="20">
        <f t="shared" ref="AK6:AS6" si="5">IF(AK7="",NA(),AK7)</f>
        <v>0</v>
      </c>
      <c r="AL6" s="20">
        <f t="shared" si="5"/>
        <v>0</v>
      </c>
      <c r="AM6" s="20">
        <f t="shared" si="5"/>
        <v>0</v>
      </c>
      <c r="AN6" s="20">
        <f t="shared" si="5"/>
        <v>0</v>
      </c>
      <c r="AO6" s="21">
        <f t="shared" si="5"/>
        <v>112.88</v>
      </c>
      <c r="AP6" s="21">
        <f t="shared" si="5"/>
        <v>94.97</v>
      </c>
      <c r="AQ6" s="21">
        <f t="shared" si="5"/>
        <v>63.96</v>
      </c>
      <c r="AR6" s="21">
        <f t="shared" si="5"/>
        <v>46.91</v>
      </c>
      <c r="AS6" s="21">
        <f t="shared" si="5"/>
        <v>52.27</v>
      </c>
      <c r="AT6" s="20" t="str">
        <f>IF(AT7="","",IF(AT7="-","【-】","【"&amp;SUBSTITUTE(TEXT(AT7,"#,##0.00"),"-","△")&amp;"】"))</f>
        <v>【65.93】</v>
      </c>
      <c r="AU6" s="21">
        <f>IF(AU7="",NA(),AU7)</f>
        <v>3.66</v>
      </c>
      <c r="AV6" s="21">
        <f t="shared" ref="AV6:BD6" si="6">IF(AV7="",NA(),AV7)</f>
        <v>3.37</v>
      </c>
      <c r="AW6" s="21">
        <f t="shared" si="6"/>
        <v>3.6</v>
      </c>
      <c r="AX6" s="21">
        <f t="shared" si="6"/>
        <v>3.83</v>
      </c>
      <c r="AY6" s="21">
        <f t="shared" si="6"/>
        <v>2.66</v>
      </c>
      <c r="AZ6" s="21">
        <f t="shared" si="6"/>
        <v>49.18</v>
      </c>
      <c r="BA6" s="21">
        <f t="shared" si="6"/>
        <v>47.72</v>
      </c>
      <c r="BB6" s="21">
        <f t="shared" si="6"/>
        <v>44.24</v>
      </c>
      <c r="BC6" s="21">
        <f t="shared" si="6"/>
        <v>44.35</v>
      </c>
      <c r="BD6" s="21">
        <f t="shared" si="6"/>
        <v>41.51</v>
      </c>
      <c r="BE6" s="20" t="str">
        <f>IF(BE7="","",IF(BE7="-","【-】","【"&amp;SUBSTITUTE(TEXT(BE7,"#,##0.00"),"-","△")&amp;"】"))</f>
        <v>【44.25】</v>
      </c>
      <c r="BF6" s="21">
        <f>IF(BF7="",NA(),BF7)</f>
        <v>2168.06</v>
      </c>
      <c r="BG6" s="21">
        <f t="shared" ref="BG6:BO6" si="7">IF(BG7="",NA(),BG7)</f>
        <v>2180.7399999999998</v>
      </c>
      <c r="BH6" s="21">
        <f t="shared" si="7"/>
        <v>2081.23</v>
      </c>
      <c r="BI6" s="21">
        <f t="shared" si="7"/>
        <v>2108.38</v>
      </c>
      <c r="BJ6" s="21">
        <f t="shared" si="7"/>
        <v>1947.68</v>
      </c>
      <c r="BK6" s="21">
        <f t="shared" si="7"/>
        <v>1194.1500000000001</v>
      </c>
      <c r="BL6" s="21">
        <f t="shared" si="7"/>
        <v>1206.79</v>
      </c>
      <c r="BM6" s="21">
        <f t="shared" si="7"/>
        <v>1258.43</v>
      </c>
      <c r="BN6" s="21">
        <f t="shared" si="7"/>
        <v>1283.69</v>
      </c>
      <c r="BO6" s="21">
        <f t="shared" si="7"/>
        <v>1160.22</v>
      </c>
      <c r="BP6" s="20" t="str">
        <f>IF(BP7="","",IF(BP7="-","【-】","【"&amp;SUBSTITUTE(TEXT(BP7,"#,##0.00"),"-","△")&amp;"】"))</f>
        <v>【1,182.11】</v>
      </c>
      <c r="BQ6" s="21">
        <f>IF(BQ7="",NA(),BQ7)</f>
        <v>100</v>
      </c>
      <c r="BR6" s="21">
        <f t="shared" ref="BR6:BZ6" si="8">IF(BR7="",NA(),BR7)</f>
        <v>100</v>
      </c>
      <c r="BS6" s="21">
        <f t="shared" si="8"/>
        <v>100</v>
      </c>
      <c r="BT6" s="21">
        <f t="shared" si="8"/>
        <v>100</v>
      </c>
      <c r="BU6" s="21">
        <f t="shared" si="8"/>
        <v>100</v>
      </c>
      <c r="BV6" s="21">
        <f t="shared" si="8"/>
        <v>72.260000000000005</v>
      </c>
      <c r="BW6" s="21">
        <f t="shared" si="8"/>
        <v>71.84</v>
      </c>
      <c r="BX6" s="21">
        <f t="shared" si="8"/>
        <v>73.36</v>
      </c>
      <c r="BY6" s="21">
        <f t="shared" si="8"/>
        <v>82.53</v>
      </c>
      <c r="BZ6" s="21">
        <f t="shared" si="8"/>
        <v>81.81</v>
      </c>
      <c r="CA6" s="20" t="str">
        <f>IF(CA7="","",IF(CA7="-","【-】","【"&amp;SUBSTITUTE(TEXT(CA7,"#,##0.00"),"-","△")&amp;"】"))</f>
        <v>【73.78】</v>
      </c>
      <c r="CB6" s="21">
        <f>IF(CB7="",NA(),CB7)</f>
        <v>183.59</v>
      </c>
      <c r="CC6" s="21">
        <f t="shared" ref="CC6:CK6" si="9">IF(CC7="",NA(),CC7)</f>
        <v>183.44</v>
      </c>
      <c r="CD6" s="21">
        <f t="shared" si="9"/>
        <v>181.21</v>
      </c>
      <c r="CE6" s="21">
        <f t="shared" si="9"/>
        <v>181.73</v>
      </c>
      <c r="CF6" s="21">
        <f t="shared" si="9"/>
        <v>185.35</v>
      </c>
      <c r="CG6" s="21">
        <f t="shared" si="9"/>
        <v>230.02</v>
      </c>
      <c r="CH6" s="21">
        <f t="shared" si="9"/>
        <v>228.47</v>
      </c>
      <c r="CI6" s="21">
        <f t="shared" si="9"/>
        <v>224.88</v>
      </c>
      <c r="CJ6" s="21">
        <f t="shared" si="9"/>
        <v>190.48</v>
      </c>
      <c r="CK6" s="21">
        <f t="shared" si="9"/>
        <v>193.59</v>
      </c>
      <c r="CL6" s="20" t="str">
        <f>IF(CL7="","",IF(CL7="-","【-】","【"&amp;SUBSTITUTE(TEXT(CL7,"#,##0.00"),"-","△")&amp;"】"))</f>
        <v>【220.62】</v>
      </c>
      <c r="CM6" s="21" t="str">
        <f>IF(CM7="",NA(),CM7)</f>
        <v>-</v>
      </c>
      <c r="CN6" s="21" t="str">
        <f t="shared" ref="CN6:CV6" si="10">IF(CN7="",NA(),CN7)</f>
        <v>-</v>
      </c>
      <c r="CO6" s="21" t="str">
        <f t="shared" si="10"/>
        <v>-</v>
      </c>
      <c r="CP6" s="21" t="str">
        <f t="shared" si="10"/>
        <v>-</v>
      </c>
      <c r="CQ6" s="21" t="str">
        <f t="shared" si="10"/>
        <v>-</v>
      </c>
      <c r="CR6" s="21">
        <f t="shared" si="10"/>
        <v>42.56</v>
      </c>
      <c r="CS6" s="21">
        <f t="shared" si="10"/>
        <v>42.47</v>
      </c>
      <c r="CT6" s="21">
        <f t="shared" si="10"/>
        <v>42.4</v>
      </c>
      <c r="CU6" s="21">
        <f t="shared" si="10"/>
        <v>44.24</v>
      </c>
      <c r="CV6" s="21">
        <f t="shared" si="10"/>
        <v>45.3</v>
      </c>
      <c r="CW6" s="20" t="str">
        <f>IF(CW7="","",IF(CW7="-","【-】","【"&amp;SUBSTITUTE(TEXT(CW7,"#,##0.00"),"-","△")&amp;"】"))</f>
        <v>【42.22】</v>
      </c>
      <c r="CX6" s="21">
        <f>IF(CX7="",NA(),CX7)</f>
        <v>86.46</v>
      </c>
      <c r="CY6" s="21">
        <f t="shared" ref="CY6:DG6" si="11">IF(CY7="",NA(),CY7)</f>
        <v>87.19</v>
      </c>
      <c r="CZ6" s="21">
        <f t="shared" si="11"/>
        <v>87.78</v>
      </c>
      <c r="DA6" s="21">
        <f t="shared" si="11"/>
        <v>88.48</v>
      </c>
      <c r="DB6" s="21">
        <f t="shared" si="11"/>
        <v>89.93</v>
      </c>
      <c r="DC6" s="21">
        <f t="shared" si="11"/>
        <v>83.32</v>
      </c>
      <c r="DD6" s="21">
        <f t="shared" si="11"/>
        <v>83.75</v>
      </c>
      <c r="DE6" s="21">
        <f t="shared" si="11"/>
        <v>84.19</v>
      </c>
      <c r="DF6" s="21">
        <f t="shared" si="11"/>
        <v>88.15</v>
      </c>
      <c r="DG6" s="21">
        <f t="shared" si="11"/>
        <v>88.37</v>
      </c>
      <c r="DH6" s="20" t="str">
        <f>IF(DH7="","",IF(DH7="-","【-】","【"&amp;SUBSTITUTE(TEXT(DH7,"#,##0.00"),"-","△")&amp;"】"))</f>
        <v>【85.67】</v>
      </c>
      <c r="DI6" s="21">
        <f>IF(DI7="",NA(),DI7)</f>
        <v>31</v>
      </c>
      <c r="DJ6" s="21">
        <f t="shared" ref="DJ6:DR6" si="12">IF(DJ7="",NA(),DJ7)</f>
        <v>33.08</v>
      </c>
      <c r="DK6" s="21">
        <f t="shared" si="12"/>
        <v>35.4</v>
      </c>
      <c r="DL6" s="21">
        <f t="shared" si="12"/>
        <v>37.880000000000003</v>
      </c>
      <c r="DM6" s="21">
        <f t="shared" si="12"/>
        <v>40.93</v>
      </c>
      <c r="DN6" s="21">
        <f t="shared" si="12"/>
        <v>24.68</v>
      </c>
      <c r="DO6" s="21">
        <f t="shared" si="12"/>
        <v>24.68</v>
      </c>
      <c r="DP6" s="21">
        <f t="shared" si="12"/>
        <v>21.36</v>
      </c>
      <c r="DQ6" s="21">
        <f t="shared" si="12"/>
        <v>31.73</v>
      </c>
      <c r="DR6" s="21">
        <f t="shared" si="12"/>
        <v>32.57</v>
      </c>
      <c r="DS6" s="20" t="str">
        <f>IF(DS7="","",IF(DS7="-","【-】","【"&amp;SUBSTITUTE(TEXT(DS7,"#,##0.00"),"-","△")&amp;"】"))</f>
        <v>【28.00】</v>
      </c>
      <c r="DT6" s="20">
        <f>IF(DT7="",NA(),DT7)</f>
        <v>0</v>
      </c>
      <c r="DU6" s="20">
        <f t="shared" ref="DU6:EC6" si="13">IF(DU7="",NA(),DU7)</f>
        <v>0</v>
      </c>
      <c r="DV6" s="20">
        <f t="shared" si="13"/>
        <v>0</v>
      </c>
      <c r="DW6" s="20">
        <f t="shared" si="13"/>
        <v>0</v>
      </c>
      <c r="DX6" s="20">
        <f t="shared" si="13"/>
        <v>0</v>
      </c>
      <c r="DY6" s="21">
        <f t="shared" si="13"/>
        <v>0.01</v>
      </c>
      <c r="DZ6" s="21">
        <f t="shared" si="13"/>
        <v>8.6199999999999992</v>
      </c>
      <c r="EA6" s="21">
        <f t="shared" si="13"/>
        <v>0.01</v>
      </c>
      <c r="EB6" s="20">
        <f t="shared" si="13"/>
        <v>0</v>
      </c>
      <c r="EC6" s="21">
        <f t="shared" si="13"/>
        <v>0.04</v>
      </c>
      <c r="ED6" s="20" t="str">
        <f>IF(ED7="","",IF(ED7="-","【-】","【"&amp;SUBSTITUTE(TEXT(ED7,"#,##0.00"),"-","△")&amp;"】"))</f>
        <v>【0.03】</v>
      </c>
      <c r="EE6" s="20">
        <f>IF(EE7="",NA(),EE7)</f>
        <v>0</v>
      </c>
      <c r="EF6" s="21">
        <f t="shared" ref="EF6:EN6" si="14">IF(EF7="",NA(),EF7)</f>
        <v>7.0000000000000007E-2</v>
      </c>
      <c r="EG6" s="20">
        <f t="shared" si="14"/>
        <v>0</v>
      </c>
      <c r="EH6" s="20">
        <f t="shared" si="14"/>
        <v>0</v>
      </c>
      <c r="EI6" s="21">
        <f t="shared" si="14"/>
        <v>0.01</v>
      </c>
      <c r="EJ6" s="21">
        <f t="shared" si="14"/>
        <v>0.13</v>
      </c>
      <c r="EK6" s="21">
        <f t="shared" si="14"/>
        <v>0.36</v>
      </c>
      <c r="EL6" s="21">
        <f t="shared" si="14"/>
        <v>0.39</v>
      </c>
      <c r="EM6" s="21">
        <f t="shared" si="14"/>
        <v>0.27</v>
      </c>
      <c r="EN6" s="21">
        <f t="shared" si="14"/>
        <v>0.22</v>
      </c>
      <c r="EO6" s="20" t="str">
        <f>IF(EO7="","",IF(EO7="-","【-】","【"&amp;SUBSTITUTE(TEXT(EO7,"#,##0.00"),"-","△")&amp;"】"))</f>
        <v>【0.13】</v>
      </c>
    </row>
    <row r="7" spans="1:148" s="22" customFormat="1" x14ac:dyDescent="0.15">
      <c r="A7" s="14"/>
      <c r="B7" s="23">
        <v>2022</v>
      </c>
      <c r="C7" s="23">
        <v>62014</v>
      </c>
      <c r="D7" s="23">
        <v>46</v>
      </c>
      <c r="E7" s="23">
        <v>17</v>
      </c>
      <c r="F7" s="23">
        <v>4</v>
      </c>
      <c r="G7" s="23">
        <v>0</v>
      </c>
      <c r="H7" s="23" t="s">
        <v>96</v>
      </c>
      <c r="I7" s="23" t="s">
        <v>97</v>
      </c>
      <c r="J7" s="23" t="s">
        <v>98</v>
      </c>
      <c r="K7" s="23" t="s">
        <v>99</v>
      </c>
      <c r="L7" s="23" t="s">
        <v>100</v>
      </c>
      <c r="M7" s="23" t="s">
        <v>101</v>
      </c>
      <c r="N7" s="24" t="s">
        <v>102</v>
      </c>
      <c r="O7" s="24">
        <v>12.09</v>
      </c>
      <c r="P7" s="24">
        <v>10.74</v>
      </c>
      <c r="Q7" s="24">
        <v>74.760000000000005</v>
      </c>
      <c r="R7" s="24">
        <v>3355</v>
      </c>
      <c r="S7" s="24">
        <v>240441</v>
      </c>
      <c r="T7" s="24">
        <v>381.3</v>
      </c>
      <c r="U7" s="24">
        <v>630.58000000000004</v>
      </c>
      <c r="V7" s="24">
        <v>25697</v>
      </c>
      <c r="W7" s="24">
        <v>7.49</v>
      </c>
      <c r="X7" s="24">
        <v>3430.84</v>
      </c>
      <c r="Y7" s="24">
        <v>100</v>
      </c>
      <c r="Z7" s="24">
        <v>100</v>
      </c>
      <c r="AA7" s="24">
        <v>100</v>
      </c>
      <c r="AB7" s="24">
        <v>100</v>
      </c>
      <c r="AC7" s="24">
        <v>100</v>
      </c>
      <c r="AD7" s="24">
        <v>101.72</v>
      </c>
      <c r="AE7" s="24">
        <v>102.73</v>
      </c>
      <c r="AF7" s="24">
        <v>105.78</v>
      </c>
      <c r="AG7" s="24">
        <v>104.11</v>
      </c>
      <c r="AH7" s="24">
        <v>101.98</v>
      </c>
      <c r="AI7" s="24">
        <v>104.54</v>
      </c>
      <c r="AJ7" s="24">
        <v>0</v>
      </c>
      <c r="AK7" s="24">
        <v>0</v>
      </c>
      <c r="AL7" s="24">
        <v>0</v>
      </c>
      <c r="AM7" s="24">
        <v>0</v>
      </c>
      <c r="AN7" s="24">
        <v>0</v>
      </c>
      <c r="AO7" s="24">
        <v>112.88</v>
      </c>
      <c r="AP7" s="24">
        <v>94.97</v>
      </c>
      <c r="AQ7" s="24">
        <v>63.96</v>
      </c>
      <c r="AR7" s="24">
        <v>46.91</v>
      </c>
      <c r="AS7" s="24">
        <v>52.27</v>
      </c>
      <c r="AT7" s="24">
        <v>65.930000000000007</v>
      </c>
      <c r="AU7" s="24">
        <v>3.66</v>
      </c>
      <c r="AV7" s="24">
        <v>3.37</v>
      </c>
      <c r="AW7" s="24">
        <v>3.6</v>
      </c>
      <c r="AX7" s="24">
        <v>3.83</v>
      </c>
      <c r="AY7" s="24">
        <v>2.66</v>
      </c>
      <c r="AZ7" s="24">
        <v>49.18</v>
      </c>
      <c r="BA7" s="24">
        <v>47.72</v>
      </c>
      <c r="BB7" s="24">
        <v>44.24</v>
      </c>
      <c r="BC7" s="24">
        <v>44.35</v>
      </c>
      <c r="BD7" s="24">
        <v>41.51</v>
      </c>
      <c r="BE7" s="24">
        <v>44.25</v>
      </c>
      <c r="BF7" s="24">
        <v>2168.06</v>
      </c>
      <c r="BG7" s="24">
        <v>2180.7399999999998</v>
      </c>
      <c r="BH7" s="24">
        <v>2081.23</v>
      </c>
      <c r="BI7" s="24">
        <v>2108.38</v>
      </c>
      <c r="BJ7" s="24">
        <v>1947.68</v>
      </c>
      <c r="BK7" s="24">
        <v>1194.1500000000001</v>
      </c>
      <c r="BL7" s="24">
        <v>1206.79</v>
      </c>
      <c r="BM7" s="24">
        <v>1258.43</v>
      </c>
      <c r="BN7" s="24">
        <v>1283.69</v>
      </c>
      <c r="BO7" s="24">
        <v>1160.22</v>
      </c>
      <c r="BP7" s="24">
        <v>1182.1099999999999</v>
      </c>
      <c r="BQ7" s="24">
        <v>100</v>
      </c>
      <c r="BR7" s="24">
        <v>100</v>
      </c>
      <c r="BS7" s="24">
        <v>100</v>
      </c>
      <c r="BT7" s="24">
        <v>100</v>
      </c>
      <c r="BU7" s="24">
        <v>100</v>
      </c>
      <c r="BV7" s="24">
        <v>72.260000000000005</v>
      </c>
      <c r="BW7" s="24">
        <v>71.84</v>
      </c>
      <c r="BX7" s="24">
        <v>73.36</v>
      </c>
      <c r="BY7" s="24">
        <v>82.53</v>
      </c>
      <c r="BZ7" s="24">
        <v>81.81</v>
      </c>
      <c r="CA7" s="24">
        <v>73.78</v>
      </c>
      <c r="CB7" s="24">
        <v>183.59</v>
      </c>
      <c r="CC7" s="24">
        <v>183.44</v>
      </c>
      <c r="CD7" s="24">
        <v>181.21</v>
      </c>
      <c r="CE7" s="24">
        <v>181.73</v>
      </c>
      <c r="CF7" s="24">
        <v>185.35</v>
      </c>
      <c r="CG7" s="24">
        <v>230.02</v>
      </c>
      <c r="CH7" s="24">
        <v>228.47</v>
      </c>
      <c r="CI7" s="24">
        <v>224.88</v>
      </c>
      <c r="CJ7" s="24">
        <v>190.48</v>
      </c>
      <c r="CK7" s="24">
        <v>193.59</v>
      </c>
      <c r="CL7" s="24">
        <v>220.62</v>
      </c>
      <c r="CM7" s="24" t="s">
        <v>102</v>
      </c>
      <c r="CN7" s="24" t="s">
        <v>102</v>
      </c>
      <c r="CO7" s="24" t="s">
        <v>102</v>
      </c>
      <c r="CP7" s="24" t="s">
        <v>102</v>
      </c>
      <c r="CQ7" s="24" t="s">
        <v>102</v>
      </c>
      <c r="CR7" s="24">
        <v>42.56</v>
      </c>
      <c r="CS7" s="24">
        <v>42.47</v>
      </c>
      <c r="CT7" s="24">
        <v>42.4</v>
      </c>
      <c r="CU7" s="24">
        <v>44.24</v>
      </c>
      <c r="CV7" s="24">
        <v>45.3</v>
      </c>
      <c r="CW7" s="24">
        <v>42.22</v>
      </c>
      <c r="CX7" s="24">
        <v>86.46</v>
      </c>
      <c r="CY7" s="24">
        <v>87.19</v>
      </c>
      <c r="CZ7" s="24">
        <v>87.78</v>
      </c>
      <c r="DA7" s="24">
        <v>88.48</v>
      </c>
      <c r="DB7" s="24">
        <v>89.93</v>
      </c>
      <c r="DC7" s="24">
        <v>83.32</v>
      </c>
      <c r="DD7" s="24">
        <v>83.75</v>
      </c>
      <c r="DE7" s="24">
        <v>84.19</v>
      </c>
      <c r="DF7" s="24">
        <v>88.15</v>
      </c>
      <c r="DG7" s="24">
        <v>88.37</v>
      </c>
      <c r="DH7" s="24">
        <v>85.67</v>
      </c>
      <c r="DI7" s="24">
        <v>31</v>
      </c>
      <c r="DJ7" s="24">
        <v>33.08</v>
      </c>
      <c r="DK7" s="24">
        <v>35.4</v>
      </c>
      <c r="DL7" s="24">
        <v>37.880000000000003</v>
      </c>
      <c r="DM7" s="24">
        <v>40.93</v>
      </c>
      <c r="DN7" s="24">
        <v>24.68</v>
      </c>
      <c r="DO7" s="24">
        <v>24.68</v>
      </c>
      <c r="DP7" s="24">
        <v>21.36</v>
      </c>
      <c r="DQ7" s="24">
        <v>31.73</v>
      </c>
      <c r="DR7" s="24">
        <v>32.57</v>
      </c>
      <c r="DS7" s="24">
        <v>28</v>
      </c>
      <c r="DT7" s="24">
        <v>0</v>
      </c>
      <c r="DU7" s="24">
        <v>0</v>
      </c>
      <c r="DV7" s="24">
        <v>0</v>
      </c>
      <c r="DW7" s="24">
        <v>0</v>
      </c>
      <c r="DX7" s="24">
        <v>0</v>
      </c>
      <c r="DY7" s="24">
        <v>0.01</v>
      </c>
      <c r="DZ7" s="24">
        <v>8.6199999999999992</v>
      </c>
      <c r="EA7" s="24">
        <v>0.01</v>
      </c>
      <c r="EB7" s="24">
        <v>0</v>
      </c>
      <c r="EC7" s="24">
        <v>0.04</v>
      </c>
      <c r="ED7" s="24">
        <v>0.03</v>
      </c>
      <c r="EE7" s="24">
        <v>0</v>
      </c>
      <c r="EF7" s="24">
        <v>7.0000000000000007E-2</v>
      </c>
      <c r="EG7" s="24">
        <v>0</v>
      </c>
      <c r="EH7" s="24">
        <v>0</v>
      </c>
      <c r="EI7" s="24">
        <v>0.01</v>
      </c>
      <c r="EJ7" s="24">
        <v>0.13</v>
      </c>
      <c r="EK7" s="24">
        <v>0.36</v>
      </c>
      <c r="EL7" s="24">
        <v>0.39</v>
      </c>
      <c r="EM7" s="24">
        <v>0.27</v>
      </c>
      <c r="EN7" s="24">
        <v>0.22</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