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yonezawa-file\米沢市ファイルサーバ\08水道部\081業務課\経営企画係\01 庶務\12 調査物\04 山形県\01 山形県市町村課\経営比較分析表（こっちに移動しました）\R5\02 回答\"/>
    </mc:Choice>
  </mc:AlternateContent>
  <xr:revisionPtr revIDLastSave="0" documentId="13_ncr:1_{1366E155-0C7A-4BB1-B1CE-C2FB3D81AD5B}" xr6:coauthVersionLast="47" xr6:coauthVersionMax="47" xr10:uidLastSave="{00000000-0000-0000-0000-000000000000}"/>
  <workbookProtection workbookAlgorithmName="SHA-512" workbookHashValue="xegco19nEZ2ystpelYGCkQPOl294MuV35QBkOrq7r4gUzG9yp23mJtLuae6fHkjP+Iavc0K7u/716bsgem1lzg==" workbookSaltValue="uLpA9LwcHdqTg7y6LLBV6g==" workbookSpinCount="100000" lockStructure="1"/>
  <bookViews>
    <workbookView xWindow="-4770" yWindow="-16320" windowWidth="29040" windowHeight="1584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H85" i="4"/>
  <c r="E85" i="4"/>
  <c r="BB10" i="4"/>
  <c r="AT10" i="4"/>
  <c r="AL10" i="4"/>
  <c r="BB8" i="4"/>
  <c r="AT8" i="4"/>
  <c r="AL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<sst xmlns="http://schemas.openxmlformats.org/spreadsheetml/2006/main" count="228" uniqueCount="113">
  <si>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</si>
  <si>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</si>
  <si>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</si>
  <si>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</si>
  <si>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</si>
  <si>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</si>
  <si>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</si>
  <si>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</si>
  <si>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</si>
  <si>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</si>
  <si>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</si>
  <si>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</si>
  <si>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</si>
  <si>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</si>
  <si>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</si>
  <si>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</si>
  <si>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</si>
  <si>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</si>
  <si>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</si>
  <si>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</si>
  <si>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</si>
  <si>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</si>
  <si>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</si>
  <si>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</si>
  <si>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</si>
  <si>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</si>
  <si>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</si>
  <si>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</si>
  <si>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</si>
  <si>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</si>
  <si>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</si>
  <si>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</si>
  <si>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</si>
  <si>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</si>
  <si>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</si>
  <si>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</si>
  <si>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</si>
  <si>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</si>
  <si>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</si>
  <si>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</si>
  <si>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</si>
  <si>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</si>
  <si>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</si>
  <si>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</si>
  <si>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</si>
  <si>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</si>
  <si>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</si>
  <si>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</si>
  <si>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</si>
  <si>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</si>
  <si>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</si>
  <si>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</si>
  <si>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</si>
  <si>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</si>
  <si>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</si>
  <si>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</si>
  <si>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</si>
  <si>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</si>
  <si>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</si>
  <si>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</si>
  <si>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</si>
  <si>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</si>
  <si>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</si>
  <si>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</si>
  <si>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</si>
  <si>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</si>
  <si>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</si>
  <si>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</si>
  <si>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</si>
  <si>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</si>
  <si>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</si>
  <si>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</si>
  <si>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</si>
  <si>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</si>
  <si>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</si>
  <si>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</si>
  <si>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</si>
  <si>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</si>
  <si>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</si>
  <si>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</si>
  <si>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</si>
  <si>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</si>
  <si>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</si>
  <si>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</si>
  <si>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</si>
  <si>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</si>
  <si>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</si>
  <si>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</si>
  <si>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</si>
  <si>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</si>
  <si>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</si>
  <si>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</si>
  <si>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山形県　米沢市</t>
  </si>
  <si>
    <t>法適用</t>
  </si>
  <si>
    <t>水道事業</t>
  </si>
  <si>
    <t>末端給水事業</t>
  </si>
  <si>
    <t>A4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</si>
  <si>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</si>
  <si>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</si>
  <si>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</si>
  <si>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</si>
  <si>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</si>
  <si>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</si>
  <si>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</si>
  <si>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</si>
  <si>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</si>
  <si>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</si>
  <si>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</si>
  <si>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</si>
  <si>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</si>
  <si>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経常収支比率、流動比率、料金回収率等が、類似団体と比較して高いことから、現状では経営の健全性は保たれているといえる。
しかし今後は、人口減少等による給水収益の減少が見込まれるため、資産の適切な維持管理を行うとともに、施設の統廃合や、適正規模での更新、周辺団体との広域連携等、経費の削減に努め、また適正な料金水準の設定が必要である。更には、有収率向上のため、管路の更新及び耐震化や漏水調査を計画的・積極的に行っていく。</t>
    <rPh sb="143" eb="144">
      <t>ツト</t>
    </rPh>
    <rPh sb="148" eb="150">
      <t>テキセイ</t>
    </rPh>
    <rPh sb="151" eb="153">
      <t>リョウキン</t>
    </rPh>
    <rPh sb="153" eb="155">
      <t>スイジュン</t>
    </rPh>
    <rPh sb="156" eb="158">
      <t>セッテイ</t>
    </rPh>
    <rPh sb="165" eb="166">
      <t>サラ</t>
    </rPh>
    <phoneticPr fontId="4"/>
  </si>
  <si>
    <t>①有形固定資産減価償却率は、類似団体平均値と比較して高い水準にあり、毎年上昇していることから、老朽化した施設・設備を計画的に更新していく
必要がある。
②管路経年化率は低い水準であり、③管路更新率については、R4に大きく減少している。この要因は、重点事業としてR4～R6にかけて配水区受水整備に着手したことによるものである。近い将来、第7次拡張事業期（S56～S60）に急速に整備された管路が一斉に老朽化し、管路経年化率が大幅に上昇することが予想されるため、アセットマネジメントの活用等により、計画的かつ効率的な施設・設備の更新を行っていく必要がある。</t>
    <rPh sb="107" eb="108">
      <t>オオ</t>
    </rPh>
    <rPh sb="110" eb="112">
      <t>ゲンショウ</t>
    </rPh>
    <rPh sb="119" eb="121">
      <t>ヨウイン</t>
    </rPh>
    <rPh sb="123" eb="125">
      <t>ジュウテン</t>
    </rPh>
    <rPh sb="125" eb="127">
      <t>ジギョウ</t>
    </rPh>
    <rPh sb="139" eb="142">
      <t>ハイスイク</t>
    </rPh>
    <rPh sb="142" eb="144">
      <t>ジュスイ</t>
    </rPh>
    <rPh sb="144" eb="146">
      <t>セイビ</t>
    </rPh>
    <rPh sb="147" eb="149">
      <t>チャクシュ</t>
    </rPh>
    <phoneticPr fontId="4"/>
  </si>
  <si>
    <t>①経常収支比率、⑤料金回収率は100％を超えてお
り、かつ類似団体と比較しても高い水準にあること
から、費用が収益によって賄われている。また、③流動比率においても、100％を超えていることから、短期的な債務に対して、現金等の資産で賄われている。このことから、経営の健全性が確保できているといえる。しかしながら、①⑤のR2の料金減免による減収を除けば、毎年右肩下がりとなっている。物価高騰の影響があるものの、今後10年以内には、赤字となる見込であり、経費削減及び適正な料金設定が必要である。
⑥給水原価は、有収水量密度が全国平均以下となっているため、全国平均と比較して高い。また、配水管100m当たりの給水人口が少なく、配水に係るコストが高いため、類似団体平均と比較しても、高くなっている。
⑦施設利用率は、類似団体平均値を上回っている
が、⑧有収率が低く、施設の稼働状況が収益に有効
に反映されていないといえる。早期に原因を特定す
るとともに、引き続き計画的な管路更新と定期的な
漏水調査を行い、有収率の向上に努める。</t>
    <rPh sb="161" eb="163">
      <t>リョウキン</t>
    </rPh>
    <rPh sb="163" eb="165">
      <t>ゲンメン</t>
    </rPh>
    <rPh sb="168" eb="170">
      <t>ゲンシュウ</t>
    </rPh>
    <rPh sb="171" eb="172">
      <t>ノゾ</t>
    </rPh>
    <rPh sb="175" eb="177">
      <t>マイトシ</t>
    </rPh>
    <rPh sb="177" eb="179">
      <t>ミギカタ</t>
    </rPh>
    <rPh sb="179" eb="180">
      <t>サ</t>
    </rPh>
    <rPh sb="189" eb="191">
      <t>ブッカ</t>
    </rPh>
    <rPh sb="191" eb="193">
      <t>コウトウ</t>
    </rPh>
    <rPh sb="194" eb="196">
      <t>エイキョウ</t>
    </rPh>
    <rPh sb="203" eb="205">
      <t>コンゴ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</si>
</sst>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15" fillId="0" borderId="9" xfId="0" applyFont="1" applyFill="1" applyBorder="1" applyAlignment="1" applyProtection="1">
      <alignment horizontal="left" vertical="top" wrapText="1"/>
      <protection locked="0"/>
    </xf>
    <xf numFmtId="0" fontId="15" fillId="0" borderId="0" xfId="0" applyFont="1" applyFill="1" applyAlignment="1" applyProtection="1">
      <alignment horizontal="left" vertical="top" wrapText="1"/>
      <protection locked="0"/>
    </xf>
    <xf numFmtId="0" fontId="15" fillId="0" borderId="10" xfId="0" applyFont="1" applyFill="1" applyBorder="1" applyAlignment="1" applyProtection="1">
      <alignment horizontal="left" vertical="top" wrapText="1"/>
      <protection locked="0"/>
    </xf>
    <xf numFmtId="0" fontId="15" fillId="0" borderId="11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12" xfId="0" applyFont="1" applyFill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0.43</c:v>
                </c:pt>
                <c:pt idx="1">
                  <c:v>0.53</c:v>
                </c:pt>
                <c:pt idx="2">
                  <c:v>0.4</c:v>
                </c:pt>
                <c:pt idx="3">
                  <c:v>0.62</c:v>
                </c:pt>
                <c:pt idx="4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D-4DC4-9A8F-3A606965E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0.63</c:v>
                </c:pt>
                <c:pt idx="1">
                  <c:v>0.63</c:v>
                </c:pt>
                <c:pt idx="2">
                  <c:v>0.6</c:v>
                </c:pt>
                <c:pt idx="3">
                  <c:v>0.56000000000000005</c:v>
                </c:pt>
                <c:pt idx="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BD-4DC4-9A8F-3A606965E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70.180000000000007</c:v>
                </c:pt>
                <c:pt idx="1">
                  <c:v>71.56</c:v>
                </c:pt>
                <c:pt idx="2">
                  <c:v>72.61</c:v>
                </c:pt>
                <c:pt idx="3">
                  <c:v>71.819999999999993</c:v>
                </c:pt>
                <c:pt idx="4">
                  <c:v>70.739999999999995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C-4944-909B-43EDA18F1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59.46</c:v>
                </c:pt>
                <c:pt idx="1">
                  <c:v>59.51</c:v>
                </c:pt>
                <c:pt idx="2">
                  <c:v>59.91</c:v>
                </c:pt>
                <c:pt idx="3">
                  <c:v>59.4</c:v>
                </c:pt>
                <c:pt idx="4">
                  <c:v>59.24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8C-4944-909B-43EDA18F1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85.53</c:v>
                </c:pt>
                <c:pt idx="1">
                  <c:v>82.13</c:v>
                </c:pt>
                <c:pt idx="2">
                  <c:v>81.44</c:v>
                </c:pt>
                <c:pt idx="3">
                  <c:v>83</c:v>
                </c:pt>
                <c:pt idx="4">
                  <c:v>82.98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5D-495B-A0FB-54EE9BCCD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87.41</c:v>
                </c:pt>
                <c:pt idx="1">
                  <c:v>87.08</c:v>
                </c:pt>
                <c:pt idx="2">
                  <c:v>87.26</c:v>
                </c:pt>
                <c:pt idx="3">
                  <c:v>87.57</c:v>
                </c:pt>
                <c:pt idx="4">
                  <c:v>87.26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5D-495B-A0FB-54EE9BCCD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125.25</c:v>
                </c:pt>
                <c:pt idx="1">
                  <c:v>122.47</c:v>
                </c:pt>
                <c:pt idx="2">
                  <c:v>106.11</c:v>
                </c:pt>
                <c:pt idx="3">
                  <c:v>118.43</c:v>
                </c:pt>
                <c:pt idx="4">
                  <c:v>116.35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1-44F6-B9E7-F39B5A04F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111.44</c:v>
                </c:pt>
                <c:pt idx="1">
                  <c:v>111.17</c:v>
                </c:pt>
                <c:pt idx="2">
                  <c:v>110.91</c:v>
                </c:pt>
                <c:pt idx="3">
                  <c:v>111.49</c:v>
                </c:pt>
                <c:pt idx="4">
                  <c:v>109.09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E1-44F6-B9E7-F39B5A04F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52.66</c:v>
                </c:pt>
                <c:pt idx="1">
                  <c:v>53.75</c:v>
                </c:pt>
                <c:pt idx="2">
                  <c:v>54.87</c:v>
                </c:pt>
                <c:pt idx="3">
                  <c:v>55.56</c:v>
                </c:pt>
                <c:pt idx="4">
                  <c:v>57.09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1-46BD-9412-20170AD01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47.62</c:v>
                </c:pt>
                <c:pt idx="1">
                  <c:v>48.55</c:v>
                </c:pt>
                <c:pt idx="2">
                  <c:v>49.2</c:v>
                </c:pt>
                <c:pt idx="3">
                  <c:v>50.01</c:v>
                </c:pt>
                <c:pt idx="4">
                  <c:v>50.99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01-46BD-9412-20170AD01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7.16</c:v>
                </c:pt>
                <c:pt idx="1">
                  <c:v>8.08</c:v>
                </c:pt>
                <c:pt idx="2">
                  <c:v>9.1999999999999993</c:v>
                </c:pt>
                <c:pt idx="3">
                  <c:v>11.56</c:v>
                </c:pt>
                <c:pt idx="4">
                  <c:v>17.64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C8-474A-A44D-BD0B78C36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16.27</c:v>
                </c:pt>
                <c:pt idx="1">
                  <c:v>17.11</c:v>
                </c:pt>
                <c:pt idx="2">
                  <c:v>18.329999999999998</c:v>
                </c:pt>
                <c:pt idx="3">
                  <c:v>20.27</c:v>
                </c:pt>
                <c:pt idx="4">
                  <c:v>21.69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C8-474A-A44D-BD0B78C36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4-4419-9EE6-4DF35E155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1.03</c:v>
                </c:pt>
                <c:pt idx="1">
                  <c:v>0.78</c:v>
                </c:pt>
                <c:pt idx="2">
                  <c:v>0.92</c:v>
                </c:pt>
                <c:pt idx="3">
                  <c:v>0.87</c:v>
                </c:pt>
                <c:pt idx="4">
                  <c:v>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D4-4419-9EE6-4DF35E155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774.26</c:v>
                </c:pt>
                <c:pt idx="1">
                  <c:v>2011.26</c:v>
                </c:pt>
                <c:pt idx="2">
                  <c:v>1476.67</c:v>
                </c:pt>
                <c:pt idx="3">
                  <c:v>1179.18</c:v>
                </c:pt>
                <c:pt idx="4">
                  <c:v>1391.65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9E-4979-A2C7-2F15E5FA5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349.83</c:v>
                </c:pt>
                <c:pt idx="1">
                  <c:v>360.86</c:v>
                </c:pt>
                <c:pt idx="2">
                  <c:v>350.79</c:v>
                </c:pt>
                <c:pt idx="3">
                  <c:v>354.57</c:v>
                </c:pt>
                <c:pt idx="4">
                  <c:v>357.74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9E-4979-A2C7-2F15E5FA5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66.87</c:v>
                </c:pt>
                <c:pt idx="1">
                  <c:v>62.59</c:v>
                </c:pt>
                <c:pt idx="2">
                  <c:v>66.28</c:v>
                </c:pt>
                <c:pt idx="3">
                  <c:v>50.66</c:v>
                </c:pt>
                <c:pt idx="4">
                  <c:v>48.4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6-485C-A170-D0AACB5EF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314.87</c:v>
                </c:pt>
                <c:pt idx="1">
                  <c:v>309.27999999999997</c:v>
                </c:pt>
                <c:pt idx="2">
                  <c:v>322.92</c:v>
                </c:pt>
                <c:pt idx="3">
                  <c:v>303.45999999999998</c:v>
                </c:pt>
                <c:pt idx="4">
                  <c:v>307.27999999999997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86-485C-A170-D0AACB5EF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120.9</c:v>
                </c:pt>
                <c:pt idx="1">
                  <c:v>117.62</c:v>
                </c:pt>
                <c:pt idx="2">
                  <c:v>99.57</c:v>
                </c:pt>
                <c:pt idx="3">
                  <c:v>112.86</c:v>
                </c:pt>
                <c:pt idx="4">
                  <c:v>100.87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AC-4FFA-9CED-131BAB242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103.54</c:v>
                </c:pt>
                <c:pt idx="1">
                  <c:v>103.32</c:v>
                </c:pt>
                <c:pt idx="2">
                  <c:v>100.85</c:v>
                </c:pt>
                <c:pt idx="3">
                  <c:v>103.79</c:v>
                </c:pt>
                <c:pt idx="4">
                  <c:v>98.3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AC-4FFA-9CED-131BAB242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174.23</c:v>
                </c:pt>
                <c:pt idx="1">
                  <c:v>177.24</c:v>
                </c:pt>
                <c:pt idx="2">
                  <c:v>177</c:v>
                </c:pt>
                <c:pt idx="3">
                  <c:v>179.27</c:v>
                </c:pt>
                <c:pt idx="4">
                  <c:v>184.87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8-4512-BF91-AADAC99EF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167.46</c:v>
                </c:pt>
                <c:pt idx="1">
                  <c:v>168.56</c:v>
                </c:pt>
                <c:pt idx="2">
                  <c:v>167.1</c:v>
                </c:pt>
                <c:pt idx="3">
                  <c:v>167.86</c:v>
                </c:pt>
                <c:pt idx="4">
                  <c:v>173.68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8-4512-BF91-AADAC99EF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75" zoomScaleNormal="75" workbookViewId="0">
      <selection activeCell="B8" sqref="B8:H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山形県　米沢市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2"/>
      <c r="AE6" s="72"/>
      <c r="AF6" s="72"/>
      <c r="AG6" s="7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2" t="s">
        <v>1</v>
      </c>
      <c r="C7" s="43"/>
      <c r="D7" s="43"/>
      <c r="E7" s="43"/>
      <c r="F7" s="43"/>
      <c r="G7" s="43"/>
      <c r="H7" s="43"/>
      <c r="I7" s="42" t="s">
        <v>2</v>
      </c>
      <c r="J7" s="43"/>
      <c r="K7" s="43"/>
      <c r="L7" s="43"/>
      <c r="M7" s="43"/>
      <c r="N7" s="43"/>
      <c r="O7" s="61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2"/>
      <c r="AL7" s="44" t="s">
        <v>6</v>
      </c>
      <c r="AM7" s="44"/>
      <c r="AN7" s="44"/>
      <c r="AO7" s="44"/>
      <c r="AP7" s="44"/>
      <c r="AQ7" s="44"/>
      <c r="AR7" s="44"/>
      <c r="AS7" s="44"/>
      <c r="AT7" s="42" t="s">
        <v>7</v>
      </c>
      <c r="AU7" s="43"/>
      <c r="AV7" s="43"/>
      <c r="AW7" s="43"/>
      <c r="AX7" s="43"/>
      <c r="AY7" s="43"/>
      <c r="AZ7" s="43"/>
      <c r="BA7" s="43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73" t="s">
        <v>9</v>
      </c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5"/>
    </row>
    <row r="8" spans="1:78" ht="18.75" customHeight="1" x14ac:dyDescent="0.15">
      <c r="A8" s="2"/>
      <c r="B8" s="66" t="str">
        <f>データ!$I$6</f>
        <v>法適用</v>
      </c>
      <c r="C8" s="67"/>
      <c r="D8" s="67"/>
      <c r="E8" s="67"/>
      <c r="F8" s="67"/>
      <c r="G8" s="67"/>
      <c r="H8" s="67"/>
      <c r="I8" s="66" t="str">
        <f>データ!$J$6</f>
        <v>水道事業</v>
      </c>
      <c r="J8" s="67"/>
      <c r="K8" s="67"/>
      <c r="L8" s="67"/>
      <c r="M8" s="67"/>
      <c r="N8" s="67"/>
      <c r="O8" s="68"/>
      <c r="P8" s="69" t="str">
        <f>データ!$K$6</f>
        <v>末端給水事業</v>
      </c>
      <c r="Q8" s="69"/>
      <c r="R8" s="69"/>
      <c r="S8" s="69"/>
      <c r="T8" s="69"/>
      <c r="U8" s="69"/>
      <c r="V8" s="69"/>
      <c r="W8" s="69" t="str">
        <f>データ!$L$6</f>
        <v>A4</v>
      </c>
      <c r="X8" s="69"/>
      <c r="Y8" s="69"/>
      <c r="Z8" s="69"/>
      <c r="AA8" s="69"/>
      <c r="AB8" s="69"/>
      <c r="AC8" s="69"/>
      <c r="AD8" s="69" t="str">
        <f>データ!$M$6</f>
        <v>非設置</v>
      </c>
      <c r="AE8" s="69"/>
      <c r="AF8" s="69"/>
      <c r="AG8" s="69"/>
      <c r="AH8" s="69"/>
      <c r="AI8" s="69"/>
      <c r="AJ8" s="69"/>
      <c r="AK8" s="2"/>
      <c r="AL8" s="60">
        <f>データ!$R$6</f>
        <v>77232</v>
      </c>
      <c r="AM8" s="60"/>
      <c r="AN8" s="60"/>
      <c r="AO8" s="60"/>
      <c r="AP8" s="60"/>
      <c r="AQ8" s="60"/>
      <c r="AR8" s="60"/>
      <c r="AS8" s="60"/>
      <c r="AT8" s="37">
        <f>データ!$S$6</f>
        <v>548.51</v>
      </c>
      <c r="AU8" s="38"/>
      <c r="AV8" s="38"/>
      <c r="AW8" s="38"/>
      <c r="AX8" s="38"/>
      <c r="AY8" s="38"/>
      <c r="AZ8" s="38"/>
      <c r="BA8" s="38"/>
      <c r="BB8" s="49">
        <f>データ!$T$6</f>
        <v>140.80000000000001</v>
      </c>
      <c r="BC8" s="49"/>
      <c r="BD8" s="49"/>
      <c r="BE8" s="49"/>
      <c r="BF8" s="49"/>
      <c r="BG8" s="49"/>
      <c r="BH8" s="49"/>
      <c r="BI8" s="49"/>
      <c r="BJ8" s="3"/>
      <c r="BK8" s="3"/>
      <c r="BL8" s="62" t="s">
        <v>10</v>
      </c>
      <c r="BM8" s="63"/>
      <c r="BN8" s="64" t="s">
        <v>11</v>
      </c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5"/>
    </row>
    <row r="9" spans="1:78" ht="18.75" customHeight="1" x14ac:dyDescent="0.15">
      <c r="A9" s="2"/>
      <c r="B9" s="42" t="s">
        <v>12</v>
      </c>
      <c r="C9" s="43"/>
      <c r="D9" s="43"/>
      <c r="E9" s="43"/>
      <c r="F9" s="43"/>
      <c r="G9" s="43"/>
      <c r="H9" s="43"/>
      <c r="I9" s="42" t="s">
        <v>13</v>
      </c>
      <c r="J9" s="43"/>
      <c r="K9" s="43"/>
      <c r="L9" s="43"/>
      <c r="M9" s="43"/>
      <c r="N9" s="43"/>
      <c r="O9" s="61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2"/>
      <c r="AE9" s="2"/>
      <c r="AF9" s="2"/>
      <c r="AG9" s="2"/>
      <c r="AH9" s="2"/>
      <c r="AI9" s="2"/>
      <c r="AJ9" s="2"/>
      <c r="AK9" s="2"/>
      <c r="AL9" s="44" t="s">
        <v>16</v>
      </c>
      <c r="AM9" s="44"/>
      <c r="AN9" s="44"/>
      <c r="AO9" s="44"/>
      <c r="AP9" s="44"/>
      <c r="AQ9" s="44"/>
      <c r="AR9" s="44"/>
      <c r="AS9" s="44"/>
      <c r="AT9" s="42" t="s">
        <v>17</v>
      </c>
      <c r="AU9" s="43"/>
      <c r="AV9" s="43"/>
      <c r="AW9" s="43"/>
      <c r="AX9" s="43"/>
      <c r="AY9" s="43"/>
      <c r="AZ9" s="43"/>
      <c r="BA9" s="43"/>
      <c r="BB9" s="44" t="s">
        <v>18</v>
      </c>
      <c r="BC9" s="44"/>
      <c r="BD9" s="44"/>
      <c r="BE9" s="44"/>
      <c r="BF9" s="44"/>
      <c r="BG9" s="44"/>
      <c r="BH9" s="44"/>
      <c r="BI9" s="44"/>
      <c r="BJ9" s="3"/>
      <c r="BK9" s="3"/>
      <c r="BL9" s="45" t="s">
        <v>19</v>
      </c>
      <c r="BM9" s="46"/>
      <c r="BN9" s="47" t="s">
        <v>20</v>
      </c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8"/>
    </row>
    <row r="10" spans="1:78" ht="18.75" customHeight="1" x14ac:dyDescent="0.15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91.81</v>
      </c>
      <c r="J10" s="38"/>
      <c r="K10" s="38"/>
      <c r="L10" s="38"/>
      <c r="M10" s="38"/>
      <c r="N10" s="38"/>
      <c r="O10" s="59"/>
      <c r="P10" s="49">
        <f>データ!$P$6</f>
        <v>99.67</v>
      </c>
      <c r="Q10" s="49"/>
      <c r="R10" s="49"/>
      <c r="S10" s="49"/>
      <c r="T10" s="49"/>
      <c r="U10" s="49"/>
      <c r="V10" s="49"/>
      <c r="W10" s="60">
        <f>データ!$Q$6</f>
        <v>3355</v>
      </c>
      <c r="X10" s="60"/>
      <c r="Y10" s="60"/>
      <c r="Z10" s="60"/>
      <c r="AA10" s="60"/>
      <c r="AB10" s="60"/>
      <c r="AC10" s="60"/>
      <c r="AD10" s="2"/>
      <c r="AE10" s="2"/>
      <c r="AF10" s="2"/>
      <c r="AG10" s="2"/>
      <c r="AH10" s="2"/>
      <c r="AI10" s="2"/>
      <c r="AJ10" s="2"/>
      <c r="AK10" s="2"/>
      <c r="AL10" s="60">
        <f>データ!$U$6</f>
        <v>76303</v>
      </c>
      <c r="AM10" s="60"/>
      <c r="AN10" s="60"/>
      <c r="AO10" s="60"/>
      <c r="AP10" s="60"/>
      <c r="AQ10" s="60"/>
      <c r="AR10" s="60"/>
      <c r="AS10" s="60"/>
      <c r="AT10" s="37">
        <f>データ!$V$6</f>
        <v>116.45</v>
      </c>
      <c r="AU10" s="38"/>
      <c r="AV10" s="38"/>
      <c r="AW10" s="38"/>
      <c r="AX10" s="38"/>
      <c r="AY10" s="38"/>
      <c r="AZ10" s="38"/>
      <c r="BA10" s="38"/>
      <c r="BB10" s="49">
        <f>データ!$W$6</f>
        <v>655.24</v>
      </c>
      <c r="BC10" s="49"/>
      <c r="BD10" s="49"/>
      <c r="BE10" s="49"/>
      <c r="BF10" s="49"/>
      <c r="BG10" s="49"/>
      <c r="BH10" s="49"/>
      <c r="BI10" s="49"/>
      <c r="BJ10" s="2"/>
      <c r="BK10" s="2"/>
      <c r="BL10" s="50" t="s">
        <v>21</v>
      </c>
      <c r="BM10" s="51"/>
      <c r="BN10" s="52" t="s">
        <v>22</v>
      </c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3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23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24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15">
      <c r="A15" s="2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1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84" t="s">
        <v>112</v>
      </c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84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84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84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84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84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84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84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84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84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84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84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84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84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84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84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84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84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84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84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84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84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84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84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84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84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84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84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84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84" t="s">
        <v>111</v>
      </c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84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84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8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84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84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84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84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84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84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84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84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84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84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  <c r="BZ59" s="86"/>
    </row>
    <row r="60" spans="1:78" ht="13.5" customHeight="1" x14ac:dyDescent="0.15">
      <c r="A60" s="2"/>
      <c r="B60" s="39" t="s">
        <v>27</v>
      </c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1"/>
      <c r="BK60" s="2"/>
      <c r="BL60" s="84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6"/>
    </row>
    <row r="61" spans="1:78" ht="13.5" customHeight="1" x14ac:dyDescent="0.15">
      <c r="A61" s="2"/>
      <c r="B61" s="39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1"/>
      <c r="BK61" s="2"/>
      <c r="BL61" s="84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  <c r="BZ61" s="8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84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84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  <c r="BZ63" s="8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84" t="s">
        <v>110</v>
      </c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84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84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84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84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84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84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84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84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  <c r="BZ74" s="8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84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  <c r="BZ75" s="8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84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  <c r="BZ76" s="8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84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  <c r="BX77" s="85"/>
      <c r="BY77" s="85"/>
      <c r="BZ77" s="8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84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  <c r="BZ78" s="8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84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  <c r="BZ79" s="8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84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  <c r="BZ80" s="8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84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  <c r="BX81" s="85"/>
      <c r="BY81" s="85"/>
      <c r="BZ81" s="8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87"/>
      <c r="BM82" s="88"/>
      <c r="BN82" s="88"/>
      <c r="BO82" s="88"/>
      <c r="BP82" s="88"/>
      <c r="BQ82" s="88"/>
      <c r="BR82" s="88"/>
      <c r="BS82" s="88"/>
      <c r="BT82" s="88"/>
      <c r="BU82" s="88"/>
      <c r="BV82" s="88"/>
      <c r="BW82" s="88"/>
      <c r="BX82" s="88"/>
      <c r="BY82" s="88"/>
      <c r="BZ82" s="89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10TeVZB+6PkHKrJXfBYMJF+0OJ/end74+4nUYQqEZN6r84vRZIISfM06ZnnHweodfhgkffRdqjlTtevfUYCHtA==" saltValue="qoohR1hkKrhCaG5SGsOM/Q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77" t="s">
        <v>50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3" t="s">
        <v>51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27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 x14ac:dyDescent="0.15">
      <c r="A4" s="15" t="s">
        <v>52</v>
      </c>
      <c r="B4" s="17"/>
      <c r="C4" s="17"/>
      <c r="D4" s="17"/>
      <c r="E4" s="17"/>
      <c r="F4" s="17"/>
      <c r="G4" s="17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53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54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55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56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57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58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59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60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61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62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63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 x14ac:dyDescent="0.15">
      <c r="A5" s="15" t="s">
        <v>64</v>
      </c>
      <c r="B5" s="18"/>
      <c r="C5" s="18"/>
      <c r="D5" s="18"/>
      <c r="E5" s="18"/>
      <c r="F5" s="18"/>
      <c r="G5" s="18"/>
      <c r="H5" s="19" t="s">
        <v>65</v>
      </c>
      <c r="I5" s="19" t="s">
        <v>66</v>
      </c>
      <c r="J5" s="19" t="s">
        <v>67</v>
      </c>
      <c r="K5" s="19" t="s">
        <v>68</v>
      </c>
      <c r="L5" s="19" t="s">
        <v>69</v>
      </c>
      <c r="M5" s="19" t="s">
        <v>5</v>
      </c>
      <c r="N5" s="19" t="s">
        <v>70</v>
      </c>
      <c r="O5" s="19" t="s">
        <v>71</v>
      </c>
      <c r="P5" s="19" t="s">
        <v>72</v>
      </c>
      <c r="Q5" s="19" t="s">
        <v>73</v>
      </c>
      <c r="R5" s="19" t="s">
        <v>74</v>
      </c>
      <c r="S5" s="19" t="s">
        <v>75</v>
      </c>
      <c r="T5" s="19" t="s">
        <v>76</v>
      </c>
      <c r="U5" s="19" t="s">
        <v>77</v>
      </c>
      <c r="V5" s="19" t="s">
        <v>78</v>
      </c>
      <c r="W5" s="19" t="s">
        <v>79</v>
      </c>
      <c r="X5" s="19" t="s">
        <v>80</v>
      </c>
      <c r="Y5" s="19" t="s">
        <v>81</v>
      </c>
      <c r="Z5" s="19" t="s">
        <v>82</v>
      </c>
      <c r="AA5" s="19" t="s">
        <v>83</v>
      </c>
      <c r="AB5" s="19" t="s">
        <v>84</v>
      </c>
      <c r="AC5" s="19" t="s">
        <v>85</v>
      </c>
      <c r="AD5" s="19" t="s">
        <v>86</v>
      </c>
      <c r="AE5" s="19" t="s">
        <v>87</v>
      </c>
      <c r="AF5" s="19" t="s">
        <v>88</v>
      </c>
      <c r="AG5" s="19" t="s">
        <v>89</v>
      </c>
      <c r="AH5" s="19" t="s">
        <v>29</v>
      </c>
      <c r="AI5" s="19" t="s">
        <v>80</v>
      </c>
      <c r="AJ5" s="19" t="s">
        <v>81</v>
      </c>
      <c r="AK5" s="19" t="s">
        <v>82</v>
      </c>
      <c r="AL5" s="19" t="s">
        <v>83</v>
      </c>
      <c r="AM5" s="19" t="s">
        <v>84</v>
      </c>
      <c r="AN5" s="19" t="s">
        <v>85</v>
      </c>
      <c r="AO5" s="19" t="s">
        <v>86</v>
      </c>
      <c r="AP5" s="19" t="s">
        <v>87</v>
      </c>
      <c r="AQ5" s="19" t="s">
        <v>88</v>
      </c>
      <c r="AR5" s="19" t="s">
        <v>89</v>
      </c>
      <c r="AS5" s="19" t="s">
        <v>90</v>
      </c>
      <c r="AT5" s="19" t="s">
        <v>80</v>
      </c>
      <c r="AU5" s="19" t="s">
        <v>81</v>
      </c>
      <c r="AV5" s="19" t="s">
        <v>82</v>
      </c>
      <c r="AW5" s="19" t="s">
        <v>83</v>
      </c>
      <c r="AX5" s="19" t="s">
        <v>84</v>
      </c>
      <c r="AY5" s="19" t="s">
        <v>85</v>
      </c>
      <c r="AZ5" s="19" t="s">
        <v>86</v>
      </c>
      <c r="BA5" s="19" t="s">
        <v>87</v>
      </c>
      <c r="BB5" s="19" t="s">
        <v>88</v>
      </c>
      <c r="BC5" s="19" t="s">
        <v>89</v>
      </c>
      <c r="BD5" s="19" t="s">
        <v>90</v>
      </c>
      <c r="BE5" s="19" t="s">
        <v>80</v>
      </c>
      <c r="BF5" s="19" t="s">
        <v>81</v>
      </c>
      <c r="BG5" s="19" t="s">
        <v>82</v>
      </c>
      <c r="BH5" s="19" t="s">
        <v>83</v>
      </c>
      <c r="BI5" s="19" t="s">
        <v>84</v>
      </c>
      <c r="BJ5" s="19" t="s">
        <v>85</v>
      </c>
      <c r="BK5" s="19" t="s">
        <v>86</v>
      </c>
      <c r="BL5" s="19" t="s">
        <v>87</v>
      </c>
      <c r="BM5" s="19" t="s">
        <v>88</v>
      </c>
      <c r="BN5" s="19" t="s">
        <v>89</v>
      </c>
      <c r="BO5" s="19" t="s">
        <v>90</v>
      </c>
      <c r="BP5" s="19" t="s">
        <v>80</v>
      </c>
      <c r="BQ5" s="19" t="s">
        <v>81</v>
      </c>
      <c r="BR5" s="19" t="s">
        <v>82</v>
      </c>
      <c r="BS5" s="19" t="s">
        <v>83</v>
      </c>
      <c r="BT5" s="19" t="s">
        <v>84</v>
      </c>
      <c r="BU5" s="19" t="s">
        <v>85</v>
      </c>
      <c r="BV5" s="19" t="s">
        <v>86</v>
      </c>
      <c r="BW5" s="19" t="s">
        <v>87</v>
      </c>
      <c r="BX5" s="19" t="s">
        <v>88</v>
      </c>
      <c r="BY5" s="19" t="s">
        <v>89</v>
      </c>
      <c r="BZ5" s="19" t="s">
        <v>90</v>
      </c>
      <c r="CA5" s="19" t="s">
        <v>80</v>
      </c>
      <c r="CB5" s="19" t="s">
        <v>81</v>
      </c>
      <c r="CC5" s="19" t="s">
        <v>82</v>
      </c>
      <c r="CD5" s="19" t="s">
        <v>83</v>
      </c>
      <c r="CE5" s="19" t="s">
        <v>84</v>
      </c>
      <c r="CF5" s="19" t="s">
        <v>85</v>
      </c>
      <c r="CG5" s="19" t="s">
        <v>86</v>
      </c>
      <c r="CH5" s="19" t="s">
        <v>87</v>
      </c>
      <c r="CI5" s="19" t="s">
        <v>88</v>
      </c>
      <c r="CJ5" s="19" t="s">
        <v>89</v>
      </c>
      <c r="CK5" s="19" t="s">
        <v>90</v>
      </c>
      <c r="CL5" s="19" t="s">
        <v>80</v>
      </c>
      <c r="CM5" s="19" t="s">
        <v>81</v>
      </c>
      <c r="CN5" s="19" t="s">
        <v>82</v>
      </c>
      <c r="CO5" s="19" t="s">
        <v>83</v>
      </c>
      <c r="CP5" s="19" t="s">
        <v>84</v>
      </c>
      <c r="CQ5" s="19" t="s">
        <v>85</v>
      </c>
      <c r="CR5" s="19" t="s">
        <v>86</v>
      </c>
      <c r="CS5" s="19" t="s">
        <v>87</v>
      </c>
      <c r="CT5" s="19" t="s">
        <v>88</v>
      </c>
      <c r="CU5" s="19" t="s">
        <v>89</v>
      </c>
      <c r="CV5" s="19" t="s">
        <v>90</v>
      </c>
      <c r="CW5" s="19" t="s">
        <v>80</v>
      </c>
      <c r="CX5" s="19" t="s">
        <v>81</v>
      </c>
      <c r="CY5" s="19" t="s">
        <v>82</v>
      </c>
      <c r="CZ5" s="19" t="s">
        <v>83</v>
      </c>
      <c r="DA5" s="19" t="s">
        <v>84</v>
      </c>
      <c r="DB5" s="19" t="s">
        <v>85</v>
      </c>
      <c r="DC5" s="19" t="s">
        <v>86</v>
      </c>
      <c r="DD5" s="19" t="s">
        <v>87</v>
      </c>
      <c r="DE5" s="19" t="s">
        <v>88</v>
      </c>
      <c r="DF5" s="19" t="s">
        <v>89</v>
      </c>
      <c r="DG5" s="19" t="s">
        <v>90</v>
      </c>
      <c r="DH5" s="19" t="s">
        <v>80</v>
      </c>
      <c r="DI5" s="19" t="s">
        <v>81</v>
      </c>
      <c r="DJ5" s="19" t="s">
        <v>82</v>
      </c>
      <c r="DK5" s="19" t="s">
        <v>83</v>
      </c>
      <c r="DL5" s="19" t="s">
        <v>84</v>
      </c>
      <c r="DM5" s="19" t="s">
        <v>85</v>
      </c>
      <c r="DN5" s="19" t="s">
        <v>86</v>
      </c>
      <c r="DO5" s="19" t="s">
        <v>87</v>
      </c>
      <c r="DP5" s="19" t="s">
        <v>88</v>
      </c>
      <c r="DQ5" s="19" t="s">
        <v>89</v>
      </c>
      <c r="DR5" s="19" t="s">
        <v>90</v>
      </c>
      <c r="DS5" s="19" t="s">
        <v>80</v>
      </c>
      <c r="DT5" s="19" t="s">
        <v>81</v>
      </c>
      <c r="DU5" s="19" t="s">
        <v>82</v>
      </c>
      <c r="DV5" s="19" t="s">
        <v>83</v>
      </c>
      <c r="DW5" s="19" t="s">
        <v>84</v>
      </c>
      <c r="DX5" s="19" t="s">
        <v>85</v>
      </c>
      <c r="DY5" s="19" t="s">
        <v>86</v>
      </c>
      <c r="DZ5" s="19" t="s">
        <v>87</v>
      </c>
      <c r="EA5" s="19" t="s">
        <v>88</v>
      </c>
      <c r="EB5" s="19" t="s">
        <v>89</v>
      </c>
      <c r="EC5" s="19" t="s">
        <v>90</v>
      </c>
      <c r="ED5" s="19" t="s">
        <v>80</v>
      </c>
      <c r="EE5" s="19" t="s">
        <v>81</v>
      </c>
      <c r="EF5" s="19" t="s">
        <v>82</v>
      </c>
      <c r="EG5" s="19" t="s">
        <v>83</v>
      </c>
      <c r="EH5" s="19" t="s">
        <v>84</v>
      </c>
      <c r="EI5" s="19" t="s">
        <v>85</v>
      </c>
      <c r="EJ5" s="19" t="s">
        <v>86</v>
      </c>
      <c r="EK5" s="19" t="s">
        <v>87</v>
      </c>
      <c r="EL5" s="19" t="s">
        <v>88</v>
      </c>
      <c r="EM5" s="19" t="s">
        <v>89</v>
      </c>
      <c r="EN5" s="19" t="s">
        <v>90</v>
      </c>
    </row>
    <row r="6" spans="1:144" s="23" customFormat="1" x14ac:dyDescent="0.15">
      <c r="A6" s="15" t="s">
        <v>91</v>
      </c>
      <c r="B6" s="20">
        <f>B7</f>
        <v>2022</v>
      </c>
      <c r="C6" s="20">
        <f t="shared" ref="C6:W6" si="3">C7</f>
        <v>62022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山形県　米沢市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A4</v>
      </c>
      <c r="M6" s="20" t="str">
        <f t="shared" si="3"/>
        <v>非設置</v>
      </c>
      <c r="N6" s="21" t="str">
        <f t="shared" si="3"/>
        <v>-</v>
      </c>
      <c r="O6" s="21">
        <f t="shared" si="3"/>
        <v>91.81</v>
      </c>
      <c r="P6" s="21">
        <f t="shared" si="3"/>
        <v>99.67</v>
      </c>
      <c r="Q6" s="21">
        <f t="shared" si="3"/>
        <v>3355</v>
      </c>
      <c r="R6" s="21">
        <f t="shared" si="3"/>
        <v>77232</v>
      </c>
      <c r="S6" s="21">
        <f t="shared" si="3"/>
        <v>548.51</v>
      </c>
      <c r="T6" s="21">
        <f t="shared" si="3"/>
        <v>140.80000000000001</v>
      </c>
      <c r="U6" s="21">
        <f t="shared" si="3"/>
        <v>76303</v>
      </c>
      <c r="V6" s="21">
        <f t="shared" si="3"/>
        <v>116.45</v>
      </c>
      <c r="W6" s="21">
        <f t="shared" si="3"/>
        <v>655.24</v>
      </c>
      <c r="X6" s="22">
        <f>IF(X7="",NA(),X7)</f>
        <v>125.25</v>
      </c>
      <c r="Y6" s="22">
        <f t="shared" ref="Y6:AG6" si="4">IF(Y7="",NA(),Y7)</f>
        <v>122.47</v>
      </c>
      <c r="Z6" s="22">
        <f t="shared" si="4"/>
        <v>106.11</v>
      </c>
      <c r="AA6" s="22">
        <f t="shared" si="4"/>
        <v>118.43</v>
      </c>
      <c r="AB6" s="22">
        <f t="shared" si="4"/>
        <v>116.35</v>
      </c>
      <c r="AC6" s="22">
        <f t="shared" si="4"/>
        <v>111.44</v>
      </c>
      <c r="AD6" s="22">
        <f t="shared" si="4"/>
        <v>111.17</v>
      </c>
      <c r="AE6" s="22">
        <f t="shared" si="4"/>
        <v>110.91</v>
      </c>
      <c r="AF6" s="22">
        <f t="shared" si="4"/>
        <v>111.49</v>
      </c>
      <c r="AG6" s="22">
        <f t="shared" si="4"/>
        <v>109.09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1.03</v>
      </c>
      <c r="AO6" s="22">
        <f t="shared" si="5"/>
        <v>0.78</v>
      </c>
      <c r="AP6" s="22">
        <f t="shared" si="5"/>
        <v>0.92</v>
      </c>
      <c r="AQ6" s="22">
        <f t="shared" si="5"/>
        <v>0.87</v>
      </c>
      <c r="AR6" s="22">
        <f t="shared" si="5"/>
        <v>0.93</v>
      </c>
      <c r="AS6" s="21" t="str">
        <f>IF(AS7="","",IF(AS7="-","【-】","【"&amp;SUBSTITUTE(TEXT(AS7,"#,##0.00"),"-","△")&amp;"】"))</f>
        <v>【1.34】</v>
      </c>
      <c r="AT6" s="22">
        <f>IF(AT7="",NA(),AT7)</f>
        <v>774.26</v>
      </c>
      <c r="AU6" s="22">
        <f t="shared" ref="AU6:BC6" si="6">IF(AU7="",NA(),AU7)</f>
        <v>2011.26</v>
      </c>
      <c r="AV6" s="22">
        <f t="shared" si="6"/>
        <v>1476.67</v>
      </c>
      <c r="AW6" s="22">
        <f t="shared" si="6"/>
        <v>1179.18</v>
      </c>
      <c r="AX6" s="22">
        <f t="shared" si="6"/>
        <v>1391.65</v>
      </c>
      <c r="AY6" s="22">
        <f t="shared" si="6"/>
        <v>349.83</v>
      </c>
      <c r="AZ6" s="22">
        <f t="shared" si="6"/>
        <v>360.86</v>
      </c>
      <c r="BA6" s="22">
        <f t="shared" si="6"/>
        <v>350.79</v>
      </c>
      <c r="BB6" s="22">
        <f t="shared" si="6"/>
        <v>354.57</v>
      </c>
      <c r="BC6" s="22">
        <f t="shared" si="6"/>
        <v>357.74</v>
      </c>
      <c r="BD6" s="21" t="str">
        <f>IF(BD7="","",IF(BD7="-","【-】","【"&amp;SUBSTITUTE(TEXT(BD7,"#,##0.00"),"-","△")&amp;"】"))</f>
        <v>【252.29】</v>
      </c>
      <c r="BE6" s="22">
        <f>IF(BE7="",NA(),BE7)</f>
        <v>66.87</v>
      </c>
      <c r="BF6" s="22">
        <f t="shared" ref="BF6:BN6" si="7">IF(BF7="",NA(),BF7)</f>
        <v>62.59</v>
      </c>
      <c r="BG6" s="22">
        <f t="shared" si="7"/>
        <v>66.28</v>
      </c>
      <c r="BH6" s="22">
        <f t="shared" si="7"/>
        <v>50.66</v>
      </c>
      <c r="BI6" s="22">
        <f t="shared" si="7"/>
        <v>48.4</v>
      </c>
      <c r="BJ6" s="22">
        <f t="shared" si="7"/>
        <v>314.87</v>
      </c>
      <c r="BK6" s="22">
        <f t="shared" si="7"/>
        <v>309.27999999999997</v>
      </c>
      <c r="BL6" s="22">
        <f t="shared" si="7"/>
        <v>322.92</v>
      </c>
      <c r="BM6" s="22">
        <f t="shared" si="7"/>
        <v>303.45999999999998</v>
      </c>
      <c r="BN6" s="22">
        <f t="shared" si="7"/>
        <v>307.27999999999997</v>
      </c>
      <c r="BO6" s="21" t="str">
        <f>IF(BO7="","",IF(BO7="-","【-】","【"&amp;SUBSTITUTE(TEXT(BO7,"#,##0.00"),"-","△")&amp;"】"))</f>
        <v>【268.07】</v>
      </c>
      <c r="BP6" s="22">
        <f>IF(BP7="",NA(),BP7)</f>
        <v>120.9</v>
      </c>
      <c r="BQ6" s="22">
        <f t="shared" ref="BQ6:BY6" si="8">IF(BQ7="",NA(),BQ7)</f>
        <v>117.62</v>
      </c>
      <c r="BR6" s="22">
        <f t="shared" si="8"/>
        <v>99.57</v>
      </c>
      <c r="BS6" s="22">
        <f t="shared" si="8"/>
        <v>112.86</v>
      </c>
      <c r="BT6" s="22">
        <f t="shared" si="8"/>
        <v>100.87</v>
      </c>
      <c r="BU6" s="22">
        <f t="shared" si="8"/>
        <v>103.54</v>
      </c>
      <c r="BV6" s="22">
        <f t="shared" si="8"/>
        <v>103.32</v>
      </c>
      <c r="BW6" s="22">
        <f t="shared" si="8"/>
        <v>100.85</v>
      </c>
      <c r="BX6" s="22">
        <f t="shared" si="8"/>
        <v>103.79</v>
      </c>
      <c r="BY6" s="22">
        <f t="shared" si="8"/>
        <v>98.3</v>
      </c>
      <c r="BZ6" s="21" t="str">
        <f>IF(BZ7="","",IF(BZ7="-","【-】","【"&amp;SUBSTITUTE(TEXT(BZ7,"#,##0.00"),"-","△")&amp;"】"))</f>
        <v>【97.47】</v>
      </c>
      <c r="CA6" s="22">
        <f>IF(CA7="",NA(),CA7)</f>
        <v>174.23</v>
      </c>
      <c r="CB6" s="22">
        <f t="shared" ref="CB6:CJ6" si="9">IF(CB7="",NA(),CB7)</f>
        <v>177.24</v>
      </c>
      <c r="CC6" s="22">
        <f t="shared" si="9"/>
        <v>177</v>
      </c>
      <c r="CD6" s="22">
        <f t="shared" si="9"/>
        <v>179.27</v>
      </c>
      <c r="CE6" s="22">
        <f t="shared" si="9"/>
        <v>184.87</v>
      </c>
      <c r="CF6" s="22">
        <f t="shared" si="9"/>
        <v>167.46</v>
      </c>
      <c r="CG6" s="22">
        <f t="shared" si="9"/>
        <v>168.56</v>
      </c>
      <c r="CH6" s="22">
        <f t="shared" si="9"/>
        <v>167.1</v>
      </c>
      <c r="CI6" s="22">
        <f t="shared" si="9"/>
        <v>167.86</v>
      </c>
      <c r="CJ6" s="22">
        <f t="shared" si="9"/>
        <v>173.68</v>
      </c>
      <c r="CK6" s="21" t="str">
        <f>IF(CK7="","",IF(CK7="-","【-】","【"&amp;SUBSTITUTE(TEXT(CK7,"#,##0.00"),"-","△")&amp;"】"))</f>
        <v>【174.75】</v>
      </c>
      <c r="CL6" s="22">
        <f>IF(CL7="",NA(),CL7)</f>
        <v>70.180000000000007</v>
      </c>
      <c r="CM6" s="22">
        <f t="shared" ref="CM6:CU6" si="10">IF(CM7="",NA(),CM7)</f>
        <v>71.56</v>
      </c>
      <c r="CN6" s="22">
        <f t="shared" si="10"/>
        <v>72.61</v>
      </c>
      <c r="CO6" s="22">
        <f t="shared" si="10"/>
        <v>71.819999999999993</v>
      </c>
      <c r="CP6" s="22">
        <f t="shared" si="10"/>
        <v>70.739999999999995</v>
      </c>
      <c r="CQ6" s="22">
        <f t="shared" si="10"/>
        <v>59.46</v>
      </c>
      <c r="CR6" s="22">
        <f t="shared" si="10"/>
        <v>59.51</v>
      </c>
      <c r="CS6" s="22">
        <f t="shared" si="10"/>
        <v>59.91</v>
      </c>
      <c r="CT6" s="22">
        <f t="shared" si="10"/>
        <v>59.4</v>
      </c>
      <c r="CU6" s="22">
        <f t="shared" si="10"/>
        <v>59.24</v>
      </c>
      <c r="CV6" s="21" t="str">
        <f>IF(CV7="","",IF(CV7="-","【-】","【"&amp;SUBSTITUTE(TEXT(CV7,"#,##0.00"),"-","△")&amp;"】"))</f>
        <v>【59.97】</v>
      </c>
      <c r="CW6" s="22">
        <f>IF(CW7="",NA(),CW7)</f>
        <v>85.53</v>
      </c>
      <c r="CX6" s="22">
        <f t="shared" ref="CX6:DF6" si="11">IF(CX7="",NA(),CX7)</f>
        <v>82.13</v>
      </c>
      <c r="CY6" s="22">
        <f t="shared" si="11"/>
        <v>81.44</v>
      </c>
      <c r="CZ6" s="22">
        <f t="shared" si="11"/>
        <v>83</v>
      </c>
      <c r="DA6" s="22">
        <f t="shared" si="11"/>
        <v>82.98</v>
      </c>
      <c r="DB6" s="22">
        <f t="shared" si="11"/>
        <v>87.41</v>
      </c>
      <c r="DC6" s="22">
        <f t="shared" si="11"/>
        <v>87.08</v>
      </c>
      <c r="DD6" s="22">
        <f t="shared" si="11"/>
        <v>87.26</v>
      </c>
      <c r="DE6" s="22">
        <f t="shared" si="11"/>
        <v>87.57</v>
      </c>
      <c r="DF6" s="22">
        <f t="shared" si="11"/>
        <v>87.26</v>
      </c>
      <c r="DG6" s="21" t="str">
        <f>IF(DG7="","",IF(DG7="-","【-】","【"&amp;SUBSTITUTE(TEXT(DG7,"#,##0.00"),"-","△")&amp;"】"))</f>
        <v>【89.76】</v>
      </c>
      <c r="DH6" s="22">
        <f>IF(DH7="",NA(),DH7)</f>
        <v>52.66</v>
      </c>
      <c r="DI6" s="22">
        <f t="shared" ref="DI6:DQ6" si="12">IF(DI7="",NA(),DI7)</f>
        <v>53.75</v>
      </c>
      <c r="DJ6" s="22">
        <f t="shared" si="12"/>
        <v>54.87</v>
      </c>
      <c r="DK6" s="22">
        <f t="shared" si="12"/>
        <v>55.56</v>
      </c>
      <c r="DL6" s="22">
        <f t="shared" si="12"/>
        <v>57.09</v>
      </c>
      <c r="DM6" s="22">
        <f t="shared" si="12"/>
        <v>47.62</v>
      </c>
      <c r="DN6" s="22">
        <f t="shared" si="12"/>
        <v>48.55</v>
      </c>
      <c r="DO6" s="22">
        <f t="shared" si="12"/>
        <v>49.2</v>
      </c>
      <c r="DP6" s="22">
        <f t="shared" si="12"/>
        <v>50.01</v>
      </c>
      <c r="DQ6" s="22">
        <f t="shared" si="12"/>
        <v>50.99</v>
      </c>
      <c r="DR6" s="21" t="str">
        <f>IF(DR7="","",IF(DR7="-","【-】","【"&amp;SUBSTITUTE(TEXT(DR7,"#,##0.00"),"-","△")&amp;"】"))</f>
        <v>【51.51】</v>
      </c>
      <c r="DS6" s="22">
        <f>IF(DS7="",NA(),DS7)</f>
        <v>7.16</v>
      </c>
      <c r="DT6" s="22">
        <f t="shared" ref="DT6:EB6" si="13">IF(DT7="",NA(),DT7)</f>
        <v>8.08</v>
      </c>
      <c r="DU6" s="22">
        <f t="shared" si="13"/>
        <v>9.1999999999999993</v>
      </c>
      <c r="DV6" s="22">
        <f t="shared" si="13"/>
        <v>11.56</v>
      </c>
      <c r="DW6" s="22">
        <f t="shared" si="13"/>
        <v>17.64</v>
      </c>
      <c r="DX6" s="22">
        <f t="shared" si="13"/>
        <v>16.27</v>
      </c>
      <c r="DY6" s="22">
        <f t="shared" si="13"/>
        <v>17.11</v>
      </c>
      <c r="DZ6" s="22">
        <f t="shared" si="13"/>
        <v>18.329999999999998</v>
      </c>
      <c r="EA6" s="22">
        <f t="shared" si="13"/>
        <v>20.27</v>
      </c>
      <c r="EB6" s="22">
        <f t="shared" si="13"/>
        <v>21.69</v>
      </c>
      <c r="EC6" s="21" t="str">
        <f>IF(EC7="","",IF(EC7="-","【-】","【"&amp;SUBSTITUTE(TEXT(EC7,"#,##0.00"),"-","△")&amp;"】"))</f>
        <v>【23.75】</v>
      </c>
      <c r="ED6" s="22">
        <f>IF(ED7="",NA(),ED7)</f>
        <v>0.43</v>
      </c>
      <c r="EE6" s="22">
        <f t="shared" ref="EE6:EM6" si="14">IF(EE7="",NA(),EE7)</f>
        <v>0.53</v>
      </c>
      <c r="EF6" s="22">
        <f t="shared" si="14"/>
        <v>0.4</v>
      </c>
      <c r="EG6" s="22">
        <f t="shared" si="14"/>
        <v>0.62</v>
      </c>
      <c r="EH6" s="22">
        <f t="shared" si="14"/>
        <v>0.28999999999999998</v>
      </c>
      <c r="EI6" s="22">
        <f t="shared" si="14"/>
        <v>0.63</v>
      </c>
      <c r="EJ6" s="22">
        <f t="shared" si="14"/>
        <v>0.63</v>
      </c>
      <c r="EK6" s="22">
        <f t="shared" si="14"/>
        <v>0.6</v>
      </c>
      <c r="EL6" s="22">
        <f t="shared" si="14"/>
        <v>0.56000000000000005</v>
      </c>
      <c r="EM6" s="22">
        <f t="shared" si="14"/>
        <v>0.6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15">
      <c r="A7" s="15"/>
      <c r="B7" s="24">
        <v>2022</v>
      </c>
      <c r="C7" s="24">
        <v>62022</v>
      </c>
      <c r="D7" s="24">
        <v>46</v>
      </c>
      <c r="E7" s="24">
        <v>1</v>
      </c>
      <c r="F7" s="24">
        <v>0</v>
      </c>
      <c r="G7" s="24">
        <v>1</v>
      </c>
      <c r="H7" s="24" t="s">
        <v>92</v>
      </c>
      <c r="I7" s="24" t="s">
        <v>93</v>
      </c>
      <c r="J7" s="24" t="s">
        <v>94</v>
      </c>
      <c r="K7" s="24" t="s">
        <v>95</v>
      </c>
      <c r="L7" s="24" t="s">
        <v>96</v>
      </c>
      <c r="M7" s="24" t="s">
        <v>97</v>
      </c>
      <c r="N7" s="25" t="s">
        <v>98</v>
      </c>
      <c r="O7" s="25">
        <v>91.81</v>
      </c>
      <c r="P7" s="25">
        <v>99.67</v>
      </c>
      <c r="Q7" s="25">
        <v>3355</v>
      </c>
      <c r="R7" s="25">
        <v>77232</v>
      </c>
      <c r="S7" s="25">
        <v>548.51</v>
      </c>
      <c r="T7" s="25">
        <v>140.80000000000001</v>
      </c>
      <c r="U7" s="25">
        <v>76303</v>
      </c>
      <c r="V7" s="25">
        <v>116.45</v>
      </c>
      <c r="W7" s="25">
        <v>655.24</v>
      </c>
      <c r="X7" s="25">
        <v>125.25</v>
      </c>
      <c r="Y7" s="25">
        <v>122.47</v>
      </c>
      <c r="Z7" s="25">
        <v>106.11</v>
      </c>
      <c r="AA7" s="25">
        <v>118.43</v>
      </c>
      <c r="AB7" s="25">
        <v>116.35</v>
      </c>
      <c r="AC7" s="25">
        <v>111.44</v>
      </c>
      <c r="AD7" s="25">
        <v>111.17</v>
      </c>
      <c r="AE7" s="25">
        <v>110.91</v>
      </c>
      <c r="AF7" s="25">
        <v>111.49</v>
      </c>
      <c r="AG7" s="25">
        <v>109.09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1.03</v>
      </c>
      <c r="AO7" s="25">
        <v>0.78</v>
      </c>
      <c r="AP7" s="25">
        <v>0.92</v>
      </c>
      <c r="AQ7" s="25">
        <v>0.87</v>
      </c>
      <c r="AR7" s="25">
        <v>0.93</v>
      </c>
      <c r="AS7" s="25">
        <v>1.34</v>
      </c>
      <c r="AT7" s="25">
        <v>774.26</v>
      </c>
      <c r="AU7" s="25">
        <v>2011.26</v>
      </c>
      <c r="AV7" s="25">
        <v>1476.67</v>
      </c>
      <c r="AW7" s="25">
        <v>1179.18</v>
      </c>
      <c r="AX7" s="25">
        <v>1391.65</v>
      </c>
      <c r="AY7" s="25">
        <v>349.83</v>
      </c>
      <c r="AZ7" s="25">
        <v>360.86</v>
      </c>
      <c r="BA7" s="25">
        <v>350.79</v>
      </c>
      <c r="BB7" s="25">
        <v>354.57</v>
      </c>
      <c r="BC7" s="25">
        <v>357.74</v>
      </c>
      <c r="BD7" s="25">
        <v>252.29</v>
      </c>
      <c r="BE7" s="25">
        <v>66.87</v>
      </c>
      <c r="BF7" s="25">
        <v>62.59</v>
      </c>
      <c r="BG7" s="25">
        <v>66.28</v>
      </c>
      <c r="BH7" s="25">
        <v>50.66</v>
      </c>
      <c r="BI7" s="25">
        <v>48.4</v>
      </c>
      <c r="BJ7" s="25">
        <v>314.87</v>
      </c>
      <c r="BK7" s="25">
        <v>309.27999999999997</v>
      </c>
      <c r="BL7" s="25">
        <v>322.92</v>
      </c>
      <c r="BM7" s="25">
        <v>303.45999999999998</v>
      </c>
      <c r="BN7" s="25">
        <v>307.27999999999997</v>
      </c>
      <c r="BO7" s="25">
        <v>268.07</v>
      </c>
      <c r="BP7" s="25">
        <v>120.9</v>
      </c>
      <c r="BQ7" s="25">
        <v>117.62</v>
      </c>
      <c r="BR7" s="25">
        <v>99.57</v>
      </c>
      <c r="BS7" s="25">
        <v>112.86</v>
      </c>
      <c r="BT7" s="25">
        <v>100.87</v>
      </c>
      <c r="BU7" s="25">
        <v>103.54</v>
      </c>
      <c r="BV7" s="25">
        <v>103.32</v>
      </c>
      <c r="BW7" s="25">
        <v>100.85</v>
      </c>
      <c r="BX7" s="25">
        <v>103.79</v>
      </c>
      <c r="BY7" s="25">
        <v>98.3</v>
      </c>
      <c r="BZ7" s="25">
        <v>97.47</v>
      </c>
      <c r="CA7" s="25">
        <v>174.23</v>
      </c>
      <c r="CB7" s="25">
        <v>177.24</v>
      </c>
      <c r="CC7" s="25">
        <v>177</v>
      </c>
      <c r="CD7" s="25">
        <v>179.27</v>
      </c>
      <c r="CE7" s="25">
        <v>184.87</v>
      </c>
      <c r="CF7" s="25">
        <v>167.46</v>
      </c>
      <c r="CG7" s="25">
        <v>168.56</v>
      </c>
      <c r="CH7" s="25">
        <v>167.1</v>
      </c>
      <c r="CI7" s="25">
        <v>167.86</v>
      </c>
      <c r="CJ7" s="25">
        <v>173.68</v>
      </c>
      <c r="CK7" s="25">
        <v>174.75</v>
      </c>
      <c r="CL7" s="25">
        <v>70.180000000000007</v>
      </c>
      <c r="CM7" s="25">
        <v>71.56</v>
      </c>
      <c r="CN7" s="25">
        <v>72.61</v>
      </c>
      <c r="CO7" s="25">
        <v>71.819999999999993</v>
      </c>
      <c r="CP7" s="25">
        <v>70.739999999999995</v>
      </c>
      <c r="CQ7" s="25">
        <v>59.46</v>
      </c>
      <c r="CR7" s="25">
        <v>59.51</v>
      </c>
      <c r="CS7" s="25">
        <v>59.91</v>
      </c>
      <c r="CT7" s="25">
        <v>59.4</v>
      </c>
      <c r="CU7" s="25">
        <v>59.24</v>
      </c>
      <c r="CV7" s="25">
        <v>59.97</v>
      </c>
      <c r="CW7" s="25">
        <v>85.53</v>
      </c>
      <c r="CX7" s="25">
        <v>82.13</v>
      </c>
      <c r="CY7" s="25">
        <v>81.44</v>
      </c>
      <c r="CZ7" s="25">
        <v>83</v>
      </c>
      <c r="DA7" s="25">
        <v>82.98</v>
      </c>
      <c r="DB7" s="25">
        <v>87.41</v>
      </c>
      <c r="DC7" s="25">
        <v>87.08</v>
      </c>
      <c r="DD7" s="25">
        <v>87.26</v>
      </c>
      <c r="DE7" s="25">
        <v>87.57</v>
      </c>
      <c r="DF7" s="25">
        <v>87.26</v>
      </c>
      <c r="DG7" s="25">
        <v>89.76</v>
      </c>
      <c r="DH7" s="25">
        <v>52.66</v>
      </c>
      <c r="DI7" s="25">
        <v>53.75</v>
      </c>
      <c r="DJ7" s="25">
        <v>54.87</v>
      </c>
      <c r="DK7" s="25">
        <v>55.56</v>
      </c>
      <c r="DL7" s="25">
        <v>57.09</v>
      </c>
      <c r="DM7" s="25">
        <v>47.62</v>
      </c>
      <c r="DN7" s="25">
        <v>48.55</v>
      </c>
      <c r="DO7" s="25">
        <v>49.2</v>
      </c>
      <c r="DP7" s="25">
        <v>50.01</v>
      </c>
      <c r="DQ7" s="25">
        <v>50.99</v>
      </c>
      <c r="DR7" s="25">
        <v>51.51</v>
      </c>
      <c r="DS7" s="25">
        <v>7.16</v>
      </c>
      <c r="DT7" s="25">
        <v>8.08</v>
      </c>
      <c r="DU7" s="25">
        <v>9.1999999999999993</v>
      </c>
      <c r="DV7" s="25">
        <v>11.56</v>
      </c>
      <c r="DW7" s="25">
        <v>17.64</v>
      </c>
      <c r="DX7" s="25">
        <v>16.27</v>
      </c>
      <c r="DY7" s="25">
        <v>17.11</v>
      </c>
      <c r="DZ7" s="25">
        <v>18.329999999999998</v>
      </c>
      <c r="EA7" s="25">
        <v>20.27</v>
      </c>
      <c r="EB7" s="25">
        <v>21.69</v>
      </c>
      <c r="EC7" s="25">
        <v>23.75</v>
      </c>
      <c r="ED7" s="25">
        <v>0.43</v>
      </c>
      <c r="EE7" s="25">
        <v>0.53</v>
      </c>
      <c r="EF7" s="25">
        <v>0.4</v>
      </c>
      <c r="EG7" s="25">
        <v>0.62</v>
      </c>
      <c r="EH7" s="25">
        <v>0.28999999999999998</v>
      </c>
      <c r="EI7" s="25">
        <v>0.63</v>
      </c>
      <c r="EJ7" s="25">
        <v>0.63</v>
      </c>
      <c r="EK7" s="25">
        <v>0.6</v>
      </c>
      <c r="EL7" s="25">
        <v>0.56000000000000005</v>
      </c>
      <c r="EM7" s="25">
        <v>0.6</v>
      </c>
      <c r="EN7" s="25">
        <v>0.67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99</v>
      </c>
      <c r="C9" s="28" t="s">
        <v>100</v>
      </c>
      <c r="D9" s="28" t="s">
        <v>101</v>
      </c>
      <c r="E9" s="28" t="s">
        <v>102</v>
      </c>
      <c r="F9" s="28" t="s">
        <v>103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105</v>
      </c>
    </row>
    <row r="13" spans="1:144" x14ac:dyDescent="0.15">
      <c r="B13" t="s">
        <v>106</v>
      </c>
      <c r="C13" t="s">
        <v>107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遠藤 崇史</cp:lastModifiedBy>
  <cp:lastPrinted>2024-01-22T10:04:58Z</cp:lastPrinted>
  <dcterms:created xsi:type="dcterms:W3CDTF">2023-12-05T00:49:05Z</dcterms:created>
  <dcterms:modified xsi:type="dcterms:W3CDTF">2024-01-23T05:12:35Z</dcterms:modified>
  <cp:category/>
</cp:coreProperties>
</file>