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N:\個別（業務）\上下水道課\04_管理\03_企業会計\決算\Ｒ４年度　水道決算\経営比較分析\【経営比較分析表】2022_062073_46_010\"/>
    </mc:Choice>
  </mc:AlternateContent>
  <xr:revisionPtr revIDLastSave="0" documentId="13_ncr:1_{E968575D-4B3C-4F23-B68C-FB6ED872C9AF}" xr6:coauthVersionLast="45" xr6:coauthVersionMax="45" xr10:uidLastSave="{00000000-0000-0000-0000-000000000000}"/>
  <workbookProtection workbookAlgorithmName="SHA-512" workbookHashValue="nvStzlaemiSdZY0NWmTKmaI5QTkG7o2tf14E1olGbvLNaFSPV7ngxyNoYrzcSrnV1GmxFUcHXFUwPNcHm9+6Kw==" workbookSaltValue="hsdK1mkDdMaPnBLIFAQigA==" workbookSpinCount="100000" lockStructure="1"/>
  <bookViews>
    <workbookView xWindow="0" yWindow="900" windowWidth="20490" windowHeight="100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<sst xmlns="http://schemas.openxmlformats.org/spreadsheetml/2006/main" count="228" uniqueCount="114">
  <si>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</si>
  <si>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</si>
  <si>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</si>
  <si>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</si>
  <si>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</si>
  <si>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</si>
  <si>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</si>
  <si>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</si>
  <si>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</si>
  <si>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</si>
  <si>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</si>
  <si>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</si>
  <si>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</si>
  <si>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</si>
  <si>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</si>
  <si>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</si>
  <si>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</si>
  <si>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</si>
  <si>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</si>
  <si>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</si>
  <si>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</si>
  <si>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</si>
  <si>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</si>
  <si>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</si>
  <si>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</si>
  <si>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</si>
  <si>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</si>
  <si>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</si>
  <si>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</si>
  <si>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</si>
  <si>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</si>
  <si>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</si>
  <si>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</si>
  <si>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</si>
  <si>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</si>
  <si>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</si>
  <si>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</si>
  <si>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</si>
  <si>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</si>
  <si>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</si>
  <si>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</si>
  <si>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</si>
  <si>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</si>
  <si>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</si>
  <si>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</si>
  <si>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</si>
  <si>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</si>
  <si>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</si>
  <si>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</si>
  <si>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</si>
  <si>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</si>
  <si>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</si>
  <si>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</si>
  <si>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</si>
  <si>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</si>
  <si>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</si>
  <si>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</si>
  <si>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</si>
  <si>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</si>
  <si>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</si>
  <si>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</si>
  <si>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</si>
  <si>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</si>
  <si>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</si>
  <si>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</si>
  <si>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</si>
  <si>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</si>
  <si>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</si>
  <si>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</si>
  <si>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</si>
  <si>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</si>
  <si>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</si>
  <si>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</si>
  <si>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</si>
  <si>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</si>
  <si>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</si>
  <si>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</si>
  <si>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</si>
  <si>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</si>
  <si>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</si>
  <si>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</si>
  <si>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</si>
  <si>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</si>
  <si>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</si>
  <si>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</si>
  <si>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</si>
  <si>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</si>
  <si>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</si>
  <si>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</si>
  <si>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</si>
  <si>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</si>
  <si>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</si>
  <si>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上山市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</si>
  <si>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</si>
  <si>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</si>
  <si>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</si>
  <si>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</si>
  <si>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</si>
  <si>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</si>
  <si>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</si>
  <si>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</si>
  <si>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</si>
  <si>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</si>
  <si>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</si>
  <si>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</si>
  <si>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</si>
  <si>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</si>
  <si>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</si>
  <si>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</si>
  <si>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</si>
  <si>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</si>
  <si>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①　有形固定資産減価償却率
②　管路経年化率
③　管路更新率
　有形固定資産減価償却率は緩やかに増加している。管路経年化率は大幅に上昇しており、拡張工事時期に一斉に取得した管路の更新需要がピークを迎えているが、管路の更新率が低く老朽化が進んでいる。
　アセットマネジメント等を活用しながら、ダウンサイジングなども検討しつつ施設や管路の更新に計画的かつ効率的に取組み、安全性を高める必要がある。</t>
    <rPh sb="2" eb="8">
      <t>ユウケイコテイシサン</t>
    </rPh>
    <rPh sb="8" eb="13">
      <t>ゲンカショウキャクリツ</t>
    </rPh>
    <rPh sb="16" eb="22">
      <t>カンロケイネンカリツ</t>
    </rPh>
    <rPh sb="25" eb="30">
      <t>カンロコウシンリツ</t>
    </rPh>
    <rPh sb="32" eb="43">
      <t>ユウケイコテイシサンゲンカショウキャクリツ</t>
    </rPh>
    <rPh sb="44" eb="45">
      <t>ユル</t>
    </rPh>
    <rPh sb="48" eb="50">
      <t>ゾウカ</t>
    </rPh>
    <rPh sb="55" eb="57">
      <t>カンロ</t>
    </rPh>
    <rPh sb="57" eb="61">
      <t>ケイネンカリツ</t>
    </rPh>
    <rPh sb="62" eb="64">
      <t>オオハバ</t>
    </rPh>
    <rPh sb="65" eb="67">
      <t>ジョウショウ</t>
    </rPh>
    <rPh sb="72" eb="74">
      <t>カクチョウ</t>
    </rPh>
    <rPh sb="74" eb="76">
      <t>コウジ</t>
    </rPh>
    <rPh sb="76" eb="78">
      <t>ジキ</t>
    </rPh>
    <rPh sb="79" eb="81">
      <t>イッセイ</t>
    </rPh>
    <rPh sb="82" eb="84">
      <t>シュトク</t>
    </rPh>
    <rPh sb="86" eb="88">
      <t>カンロ</t>
    </rPh>
    <rPh sb="105" eb="107">
      <t>カンロ</t>
    </rPh>
    <rPh sb="108" eb="110">
      <t>コウシン</t>
    </rPh>
    <rPh sb="110" eb="111">
      <t>リツ</t>
    </rPh>
    <rPh sb="112" eb="113">
      <t>ヒク</t>
    </rPh>
    <rPh sb="114" eb="117">
      <t>ロウキュウカ</t>
    </rPh>
    <rPh sb="118" eb="119">
      <t>スス</t>
    </rPh>
    <rPh sb="136" eb="137">
      <t>トウ</t>
    </rPh>
    <rPh sb="138" eb="140">
      <t>カツヨウ</t>
    </rPh>
    <rPh sb="156" eb="158">
      <t>ケントウ</t>
    </rPh>
    <rPh sb="175" eb="178">
      <t>コウリツテキ</t>
    </rPh>
    <rPh sb="183" eb="186">
      <t>アンゼンセイ</t>
    </rPh>
    <rPh sb="187" eb="188">
      <t>タカ</t>
    </rPh>
    <rPh sb="190" eb="192">
      <t>ヒツヨウ</t>
    </rPh>
    <phoneticPr fontId="4"/>
  </si>
  <si>
    <t>　経営状況は安定し、現在は健全な経営を保っているが、給水人口は減少傾向が続いており、水需要も減少しているため、将来的に経営環境は厳しさを増すと考えられる。今後は一層の有収率の向上と業務の効率化を図る取組を進める必要がある。
　あわせて官民連携や広域連携の取組についての調査研究を進め、より効率的な運営を目指していく。
　また管路の老朽化に対応するため、ダウンサイジングや各計画の見直しを進め、計画的な管路更新と維持管理を実施し、全体の安全性と効率性を高めていく。</t>
    <rPh sb="214" eb="216">
      <t>ゼンタイ</t>
    </rPh>
    <rPh sb="217" eb="220">
      <t>アンゼンセイ</t>
    </rPh>
    <rPh sb="221" eb="224">
      <t>コウリツセイ</t>
    </rPh>
    <rPh sb="225" eb="226">
      <t>タカ</t>
    </rPh>
    <phoneticPr fontId="4"/>
  </si>
  <si>
    <t>①　経常収支比率
　100％を超えて黒字を確保しており、おおむね健全な経営であったが、類似団体の平均を下回っており、今後健全経営を維持するためにはより経営改善に取り組む必要がある。
③　流動比率、④　企業債残高対給水収益比率
　流動比率は100％以上を超えており、支払できる現金は十分確保し、さらに借入金額を企業債償還額以下に抑え残高の縮減に努めている。今後必要となる大規模改修等の際に企業債を活用した更新投資を行いながらも、健全経営が維持・確保出来るよう計画的な取組を進めていく。
⑤　料金回収率、⑥給水原価
　100％を超えており、給水の費用が給水収益でまかなえているが、広域水道からの受水によるため給水原価は類似団体平均より高くなっている。
⑦　施設利用率、⑧　有収率
　施設の利用率は高水準で推移しているが、有収率が低く、給水水量が収益に結び付いていない。漏水の早期発見・修理と老朽管更新を計画的に進めることで有収率の向上を図っていく。</t>
    <rPh sb="58" eb="60">
      <t>コンゴ</t>
    </rPh>
    <rPh sb="60" eb="64">
      <t>ケンゼンケイエイ</t>
    </rPh>
    <rPh sb="65" eb="67">
      <t>イジ</t>
    </rPh>
    <rPh sb="75" eb="79">
      <t>ケイエイカイゼン</t>
    </rPh>
    <rPh sb="80" eb="81">
      <t>ト</t>
    </rPh>
    <rPh sb="82" eb="83">
      <t>ク</t>
    </rPh>
    <rPh sb="84" eb="86">
      <t>ヒツヨウ</t>
    </rPh>
    <rPh sb="177" eb="179">
      <t>コンゴ</t>
    </rPh>
    <rPh sb="179" eb="181">
      <t>ヒツヨウ</t>
    </rPh>
    <rPh sb="184" eb="187">
      <t>ダイキボ</t>
    </rPh>
    <rPh sb="187" eb="189">
      <t>カイシュウ</t>
    </rPh>
    <rPh sb="191" eb="192">
      <t>サイ</t>
    </rPh>
    <rPh sb="193" eb="196">
      <t>キギョウサイ</t>
    </rPh>
    <rPh sb="197" eb="199">
      <t>カツヨウ</t>
    </rPh>
    <rPh sb="201" eb="205">
      <t>コウシントウシ</t>
    </rPh>
    <rPh sb="206" eb="207">
      <t>オコナ</t>
    </rPh>
    <rPh sb="213" eb="217">
      <t>ケンゼンケイエイ</t>
    </rPh>
    <rPh sb="223" eb="225">
      <t>デキ</t>
    </rPh>
    <rPh sb="228" eb="231">
      <t>ケイカクテキ</t>
    </rPh>
    <rPh sb="232" eb="234">
      <t>トリクミ</t>
    </rPh>
    <rPh sb="235" eb="236">
      <t>スス</t>
    </rPh>
    <rPh sb="315" eb="316">
      <t>タカ</t>
    </rPh>
    <rPh sb="326" eb="331">
      <t>シセツリヨウリツ</t>
    </rPh>
    <rPh sb="350" eb="352">
      <t>スイイ</t>
    </rPh>
    <rPh sb="362" eb="363">
      <t>ヒク</t>
    </rPh>
    <rPh sb="365" eb="369">
      <t>キュウスイスイリョウ</t>
    </rPh>
    <rPh sb="370" eb="372">
      <t>シュウエキ</t>
    </rPh>
    <rPh sb="373" eb="374">
      <t>ムス</t>
    </rPh>
    <rPh sb="375" eb="376">
      <t>ツ</t>
    </rPh>
    <rPh sb="403" eb="404">
      <t>スス</t>
    </rPh>
    <rPh sb="409" eb="412">
      <t>ユウシュウリツ</t>
    </rPh>
    <rPh sb="413" eb="415">
      <t>コウジョウ</t>
    </rPh>
    <rPh sb="416" eb="417">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</si>
</sst>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0.33</c:v>
                </c:pt>
                <c:pt idx="1">
                  <c:v>0.34</c:v>
                </c:pt>
                <c:pt idx="2">
                  <c:v>0.47</c:v>
                </c:pt>
                <c:pt idx="3">
                  <c:v>0.46</c:v>
                </c:pt>
                <c:pt idx="4">
                  <c:v>0.3</c:v>
                </c:pt>
              </c:numCache>
            </c:numRef>
          </c:val>
          <c:extLst>
            <c:ext xmlns:c16="http://schemas.microsoft.com/office/drawing/2014/chart" uri="{C3380CC4-5D6E-409C-BE32-E72D297353CC}">
              <c16:uniqueId val="{00000000-408D-4B3B-BCD5-555E6D28A9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408D-4B3B-BCD5-555E6D28A9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61.54</c:v>
                </c:pt>
                <c:pt idx="1">
                  <c:v>61.82</c:v>
                </c:pt>
                <c:pt idx="2">
                  <c:v>62.98</c:v>
                </c:pt>
                <c:pt idx="3">
                  <c:v>63.27</c:v>
                </c:pt>
                <c:pt idx="4">
                  <c:v>61.75</c:v>
                </c:pt>
              </c:numCache>
            </c:numRef>
          </c:val>
          <c:extLst>
            <c:ext xmlns:c16="http://schemas.microsoft.com/office/drawing/2014/chart" uri="{C3380CC4-5D6E-409C-BE32-E72D297353CC}">
              <c16:uniqueId val="{00000000-D9FA-4588-BABC-479EDE5598D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D9FA-4588-BABC-479EDE5598D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82.14</c:v>
                </c:pt>
                <c:pt idx="1">
                  <c:v>79.39</c:v>
                </c:pt>
                <c:pt idx="2">
                  <c:v>77.98</c:v>
                </c:pt>
                <c:pt idx="3">
                  <c:v>77.11</c:v>
                </c:pt>
                <c:pt idx="4">
                  <c:v>78.28</c:v>
                </c:pt>
              </c:numCache>
            </c:numRef>
          </c:val>
          <c:extLst>
            <c:ext xmlns:c16="http://schemas.microsoft.com/office/drawing/2014/chart" uri="{C3380CC4-5D6E-409C-BE32-E72D297353CC}">
              <c16:uniqueId val="{00000000-441B-4383-BE7F-3907EEBA9D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41B-4383-BE7F-3907EEBA9D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105.31</c:v>
                </c:pt>
                <c:pt idx="1">
                  <c:v>103.39</c:v>
                </c:pt>
                <c:pt idx="2">
                  <c:v>104.01</c:v>
                </c:pt>
                <c:pt idx="3">
                  <c:v>106.32</c:v>
                </c:pt>
                <c:pt idx="4">
                  <c:v>105.52</c:v>
                </c:pt>
              </c:numCache>
            </c:numRef>
          </c:val>
          <c:extLst>
            <c:ext xmlns:c16="http://schemas.microsoft.com/office/drawing/2014/chart" uri="{C3380CC4-5D6E-409C-BE32-E72D297353CC}">
              <c16:uniqueId val="{00000000-7F0F-4BE1-B015-EF4282608CF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F0F-4BE1-B015-EF4282608CF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55.44</c:v>
                </c:pt>
                <c:pt idx="1">
                  <c:v>56.68</c:v>
                </c:pt>
                <c:pt idx="2">
                  <c:v>57.42</c:v>
                </c:pt>
                <c:pt idx="3">
                  <c:v>58.5</c:v>
                </c:pt>
                <c:pt idx="4">
                  <c:v>59.43</c:v>
                </c:pt>
              </c:numCache>
            </c:numRef>
          </c:val>
          <c:extLst>
            <c:ext xmlns:c16="http://schemas.microsoft.com/office/drawing/2014/chart" uri="{C3380CC4-5D6E-409C-BE32-E72D297353CC}">
              <c16:uniqueId val="{00000000-BC1D-412A-B13C-2B2B7221A23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BC1D-412A-B13C-2B2B7221A23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17.29</c:v>
                </c:pt>
                <c:pt idx="1">
                  <c:v>28.51</c:v>
                </c:pt>
                <c:pt idx="2">
                  <c:v>39.630000000000003</c:v>
                </c:pt>
                <c:pt idx="3">
                  <c:v>49.1</c:v>
                </c:pt>
                <c:pt idx="4">
                  <c:v>51.96</c:v>
                </c:pt>
              </c:numCache>
            </c:numRef>
          </c:val>
          <c:extLst>
            <c:ext xmlns:c16="http://schemas.microsoft.com/office/drawing/2014/chart" uri="{C3380CC4-5D6E-409C-BE32-E72D297353CC}">
              <c16:uniqueId val="{00000000-AC7C-469F-8456-864771FF798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AC7C-469F-8456-864771FF798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E-47BB-8E27-DA1AEE407A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044E-47BB-8E27-DA1AEE407A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317.02999999999997</c:v>
                </c:pt>
                <c:pt idx="1">
                  <c:v>387.53</c:v>
                </c:pt>
                <c:pt idx="2">
                  <c:v>333.09</c:v>
                </c:pt>
                <c:pt idx="3">
                  <c:v>369.71</c:v>
                </c:pt>
                <c:pt idx="4">
                  <c:v>420.37</c:v>
                </c:pt>
              </c:numCache>
            </c:numRef>
          </c:val>
          <c:extLst>
            <c:ext xmlns:c16="http://schemas.microsoft.com/office/drawing/2014/chart" uri="{C3380CC4-5D6E-409C-BE32-E72D297353CC}">
              <c16:uniqueId val="{00000000-47DE-4389-BD05-FD6433CC118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47DE-4389-BD05-FD6433CC118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250.49</c:v>
                </c:pt>
                <c:pt idx="1">
                  <c:v>255.66</c:v>
                </c:pt>
                <c:pt idx="2">
                  <c:v>254.3</c:v>
                </c:pt>
                <c:pt idx="3">
                  <c:v>250.83</c:v>
                </c:pt>
                <c:pt idx="4">
                  <c:v>248.24</c:v>
                </c:pt>
              </c:numCache>
            </c:numRef>
          </c:val>
          <c:extLst>
            <c:ext xmlns:c16="http://schemas.microsoft.com/office/drawing/2014/chart" uri="{C3380CC4-5D6E-409C-BE32-E72D297353CC}">
              <c16:uniqueId val="{00000000-4255-4A76-BEA0-98B638D0D7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4255-4A76-BEA0-98B638D0D7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100.83</c:v>
                </c:pt>
                <c:pt idx="1">
                  <c:v>99.1</c:v>
                </c:pt>
                <c:pt idx="2">
                  <c:v>100.65</c:v>
                </c:pt>
                <c:pt idx="3">
                  <c:v>101.85</c:v>
                </c:pt>
                <c:pt idx="4">
                  <c:v>100.96</c:v>
                </c:pt>
              </c:numCache>
            </c:numRef>
          </c:val>
          <c:extLst>
            <c:ext xmlns:c16="http://schemas.microsoft.com/office/drawing/2014/chart" uri="{C3380CC4-5D6E-409C-BE32-E72D297353CC}">
              <c16:uniqueId val="{00000000-8826-4832-B29F-1609D30031E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8826-4832-B29F-1609D30031E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221.3</c:v>
                </c:pt>
                <c:pt idx="1">
                  <c:v>225.99</c:v>
                </c:pt>
                <c:pt idx="2">
                  <c:v>221.59</c:v>
                </c:pt>
                <c:pt idx="3">
                  <c:v>220.5</c:v>
                </c:pt>
                <c:pt idx="4">
                  <c:v>223.48</c:v>
                </c:pt>
              </c:numCache>
            </c:numRef>
          </c:val>
          <c:extLst>
            <c:ext xmlns:c16="http://schemas.microsoft.com/office/drawing/2014/chart" uri="{C3380CC4-5D6E-409C-BE32-E72D297353CC}">
              <c16:uniqueId val="{00000000-C954-4272-B2C9-A36FADB7A5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C954-4272-B2C9-A36FADB7A5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山形県　上山市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28584</v>
      </c>
      <c r="AM8" s="45"/>
      <c r="AN8" s="45"/>
      <c r="AO8" s="45"/>
      <c r="AP8" s="45"/>
      <c r="AQ8" s="45"/>
      <c r="AR8" s="45"/>
      <c r="AS8" s="45"/>
      <c r="AT8" s="46">
        <f>データ!$S$6</f>
        <v>240.93</v>
      </c>
      <c r="AU8" s="47"/>
      <c r="AV8" s="47"/>
      <c r="AW8" s="47"/>
      <c r="AX8" s="47"/>
      <c r="AY8" s="47"/>
      <c r="AZ8" s="47"/>
      <c r="BA8" s="47"/>
      <c r="BB8" s="48">
        <f>データ!$T$6</f>
        <v>118.64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69.209999999999994</v>
      </c>
      <c r="J10" s="47"/>
      <c r="K10" s="47"/>
      <c r="L10" s="47"/>
      <c r="M10" s="47"/>
      <c r="N10" s="47"/>
      <c r="O10" s="81"/>
      <c r="P10" s="48">
        <f>データ!$P$6</f>
        <v>98.57</v>
      </c>
      <c r="Q10" s="48"/>
      <c r="R10" s="48"/>
      <c r="S10" s="48"/>
      <c r="T10" s="48"/>
      <c r="U10" s="48"/>
      <c r="V10" s="48"/>
      <c r="W10" s="45">
        <f>データ!$Q$6</f>
        <v>3795</v>
      </c>
      <c r="X10" s="45"/>
      <c r="Y10" s="45"/>
      <c r="Z10" s="45"/>
      <c r="AA10" s="45"/>
      <c r="AB10" s="45"/>
      <c r="AC10" s="45"/>
      <c r="AD10" s="2"/>
      <c r="AE10" s="2"/>
      <c r="AF10" s="2"/>
      <c r="AG10" s="2"/>
      <c r="AH10" s="2"/>
      <c r="AI10" s="2"/>
      <c r="AJ10" s="2"/>
      <c r="AK10" s="2"/>
      <c r="AL10" s="45">
        <f>データ!$U$6</f>
        <v>28012</v>
      </c>
      <c r="AM10" s="45"/>
      <c r="AN10" s="45"/>
      <c r="AO10" s="45"/>
      <c r="AP10" s="45"/>
      <c r="AQ10" s="45"/>
      <c r="AR10" s="45"/>
      <c r="AS10" s="45"/>
      <c r="AT10" s="46">
        <f>データ!$V$6</f>
        <v>37.799999999999997</v>
      </c>
      <c r="AU10" s="47"/>
      <c r="AV10" s="47"/>
      <c r="AW10" s="47"/>
      <c r="AX10" s="47"/>
      <c r="AY10" s="47"/>
      <c r="AZ10" s="47"/>
      <c r="BA10" s="47"/>
      <c r="BB10" s="48">
        <f>データ!$W$6</f>
        <v>741.06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JETXsBuvZXWDKvWOB6tLzjAXGnb+WBGg1rPy6CWmwj+wKM1cEKlj0w2cD3qUwVHqUg9Mr8p19bKY51WaMFmpA==" saltValue="b7luhIKe2p0MIi7C9xuyF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62073</v>
      </c>
      <c r="D6" s="20">
        <f t="shared" si="3"/>
        <v>46</v>
      </c>
      <c r="E6" s="20">
        <f t="shared" si="3"/>
        <v>1</v>
      </c>
      <c r="F6" s="20">
        <f t="shared" si="3"/>
        <v>0</v>
      </c>
      <c r="G6" s="20">
        <f t="shared" si="3"/>
        <v>1</v>
      </c>
      <c r="H6" s="20" t="str">
        <f t="shared" si="3"/>
        <v>山形県　上山市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69.209999999999994</v>
      </c>
      <c r="P6" s="21">
        <f t="shared" si="3"/>
        <v>98.57</v>
      </c>
      <c r="Q6" s="21">
        <f t="shared" si="3"/>
        <v>3795</v>
      </c>
      <c r="R6" s="21">
        <f t="shared" si="3"/>
        <v>28584</v>
      </c>
      <c r="S6" s="21">
        <f t="shared" si="3"/>
        <v>240.93</v>
      </c>
      <c r="T6" s="21">
        <f t="shared" si="3"/>
        <v>118.64</v>
      </c>
      <c r="U6" s="21">
        <f t="shared" si="3"/>
        <v>28012</v>
      </c>
      <c r="V6" s="21">
        <f t="shared" si="3"/>
        <v>37.799999999999997</v>
      </c>
      <c r="W6" s="21">
        <f t="shared" si="3"/>
        <v>741.06</v>
      </c>
      <c r="X6" s="22">
        <f>IF(X7="",NA(),X7)</f>
        <v>105.31</v>
      </c>
      <c r="Y6" s="22">
        <f t="shared" ref="Y6:AG6" si="4">IF(Y7="",NA(),Y7)</f>
        <v>103.39</v>
      </c>
      <c r="Z6" s="22">
        <f t="shared" si="4"/>
        <v>104.01</v>
      </c>
      <c r="AA6" s="22">
        <f t="shared" si="4"/>
        <v>106.32</v>
      </c>
      <c r="AB6" s="22">
        <f t="shared" si="4"/>
        <v>105.52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317.02999999999997</v>
      </c>
      <c r="AU6" s="22">
        <f t="shared" ref="AU6:BC6" si="6">IF(AU7="",NA(),AU7)</f>
        <v>387.53</v>
      </c>
      <c r="AV6" s="22">
        <f t="shared" si="6"/>
        <v>333.09</v>
      </c>
      <c r="AW6" s="22">
        <f t="shared" si="6"/>
        <v>369.71</v>
      </c>
      <c r="AX6" s="22">
        <f t="shared" si="6"/>
        <v>420.37</v>
      </c>
      <c r="AY6" s="22">
        <f t="shared" si="6"/>
        <v>369.69</v>
      </c>
      <c r="AZ6" s="22">
        <f t="shared" si="6"/>
        <v>379.08</v>
      </c>
      <c r="BA6" s="22">
        <f t="shared" si="6"/>
        <v>367.55</v>
      </c>
      <c r="BB6" s="22">
        <f t="shared" si="6"/>
        <v>378.56</v>
      </c>
      <c r="BC6" s="22">
        <f t="shared" si="6"/>
        <v>364.46</v>
      </c>
      <c r="BD6" s="21" t="str">
        <f>IF(BD7="","",IF(BD7="-","【-】","【"&amp;SUBSTITUTE(TEXT(BD7,"#,##0.00"),"-","△")&amp;"】"))</f>
        <v>【252.29】</v>
      </c>
      <c r="BE6" s="22">
        <f>IF(BE7="",NA(),BE7)</f>
        <v>250.49</v>
      </c>
      <c r="BF6" s="22">
        <f t="shared" ref="BF6:BN6" si="7">IF(BF7="",NA(),BF7)</f>
        <v>255.66</v>
      </c>
      <c r="BG6" s="22">
        <f t="shared" si="7"/>
        <v>254.3</v>
      </c>
      <c r="BH6" s="22">
        <f t="shared" si="7"/>
        <v>250.83</v>
      </c>
      <c r="BI6" s="22">
        <f t="shared" si="7"/>
        <v>248.24</v>
      </c>
      <c r="BJ6" s="22">
        <f t="shared" si="7"/>
        <v>402.99</v>
      </c>
      <c r="BK6" s="22">
        <f t="shared" si="7"/>
        <v>398.98</v>
      </c>
      <c r="BL6" s="22">
        <f t="shared" si="7"/>
        <v>418.68</v>
      </c>
      <c r="BM6" s="22">
        <f t="shared" si="7"/>
        <v>395.68</v>
      </c>
      <c r="BN6" s="22">
        <f t="shared" si="7"/>
        <v>403.72</v>
      </c>
      <c r="BO6" s="21" t="str">
        <f>IF(BO7="","",IF(BO7="-","【-】","【"&amp;SUBSTITUTE(TEXT(BO7,"#,##0.00"),"-","△")&amp;"】"))</f>
        <v>【268.07】</v>
      </c>
      <c r="BP6" s="22">
        <f>IF(BP7="",NA(),BP7)</f>
        <v>100.83</v>
      </c>
      <c r="BQ6" s="22">
        <f t="shared" ref="BQ6:BY6" si="8">IF(BQ7="",NA(),BQ7)</f>
        <v>99.1</v>
      </c>
      <c r="BR6" s="22">
        <f t="shared" si="8"/>
        <v>100.65</v>
      </c>
      <c r="BS6" s="22">
        <f t="shared" si="8"/>
        <v>101.85</v>
      </c>
      <c r="BT6" s="22">
        <f t="shared" si="8"/>
        <v>100.96</v>
      </c>
      <c r="BU6" s="22">
        <f t="shared" si="8"/>
        <v>98.66</v>
      </c>
      <c r="BV6" s="22">
        <f t="shared" si="8"/>
        <v>98.64</v>
      </c>
      <c r="BW6" s="22">
        <f t="shared" si="8"/>
        <v>94.78</v>
      </c>
      <c r="BX6" s="22">
        <f t="shared" si="8"/>
        <v>97.59</v>
      </c>
      <c r="BY6" s="22">
        <f t="shared" si="8"/>
        <v>92.17</v>
      </c>
      <c r="BZ6" s="21" t="str">
        <f>IF(BZ7="","",IF(BZ7="-","【-】","【"&amp;SUBSTITUTE(TEXT(BZ7,"#,##0.00"),"-","△")&amp;"】"))</f>
        <v>【97.47】</v>
      </c>
      <c r="CA6" s="22">
        <f>IF(CA7="",NA(),CA7)</f>
        <v>221.3</v>
      </c>
      <c r="CB6" s="22">
        <f t="shared" ref="CB6:CJ6" si="9">IF(CB7="",NA(),CB7)</f>
        <v>225.99</v>
      </c>
      <c r="CC6" s="22">
        <f t="shared" si="9"/>
        <v>221.59</v>
      </c>
      <c r="CD6" s="22">
        <f t="shared" si="9"/>
        <v>220.5</v>
      </c>
      <c r="CE6" s="22">
        <f t="shared" si="9"/>
        <v>223.48</v>
      </c>
      <c r="CF6" s="22">
        <f t="shared" si="9"/>
        <v>178.59</v>
      </c>
      <c r="CG6" s="22">
        <f t="shared" si="9"/>
        <v>178.92</v>
      </c>
      <c r="CH6" s="22">
        <f t="shared" si="9"/>
        <v>181.3</v>
      </c>
      <c r="CI6" s="22">
        <f t="shared" si="9"/>
        <v>181.71</v>
      </c>
      <c r="CJ6" s="22">
        <f t="shared" si="9"/>
        <v>188.51</v>
      </c>
      <c r="CK6" s="21" t="str">
        <f>IF(CK7="","",IF(CK7="-","【-】","【"&amp;SUBSTITUTE(TEXT(CK7,"#,##0.00"),"-","△")&amp;"】"))</f>
        <v>【174.75】</v>
      </c>
      <c r="CL6" s="22">
        <f>IF(CL7="",NA(),CL7)</f>
        <v>61.54</v>
      </c>
      <c r="CM6" s="22">
        <f t="shared" ref="CM6:CU6" si="10">IF(CM7="",NA(),CM7)</f>
        <v>61.82</v>
      </c>
      <c r="CN6" s="22">
        <f t="shared" si="10"/>
        <v>62.98</v>
      </c>
      <c r="CO6" s="22">
        <f t="shared" si="10"/>
        <v>63.27</v>
      </c>
      <c r="CP6" s="22">
        <f t="shared" si="10"/>
        <v>61.75</v>
      </c>
      <c r="CQ6" s="22">
        <f t="shared" si="10"/>
        <v>55.03</v>
      </c>
      <c r="CR6" s="22">
        <f t="shared" si="10"/>
        <v>55.14</v>
      </c>
      <c r="CS6" s="22">
        <f t="shared" si="10"/>
        <v>55.89</v>
      </c>
      <c r="CT6" s="22">
        <f t="shared" si="10"/>
        <v>55.72</v>
      </c>
      <c r="CU6" s="22">
        <f t="shared" si="10"/>
        <v>55.31</v>
      </c>
      <c r="CV6" s="21" t="str">
        <f>IF(CV7="","",IF(CV7="-","【-】","【"&amp;SUBSTITUTE(TEXT(CV7,"#,##0.00"),"-","△")&amp;"】"))</f>
        <v>【59.97】</v>
      </c>
      <c r="CW6" s="22">
        <f>IF(CW7="",NA(),CW7)</f>
        <v>82.14</v>
      </c>
      <c r="CX6" s="22">
        <f t="shared" ref="CX6:DF6" si="11">IF(CX7="",NA(),CX7)</f>
        <v>79.39</v>
      </c>
      <c r="CY6" s="22">
        <f t="shared" si="11"/>
        <v>77.98</v>
      </c>
      <c r="CZ6" s="22">
        <f t="shared" si="11"/>
        <v>77.11</v>
      </c>
      <c r="DA6" s="22">
        <f t="shared" si="11"/>
        <v>78.28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55.44</v>
      </c>
      <c r="DI6" s="22">
        <f t="shared" ref="DI6:DQ6" si="12">IF(DI7="",NA(),DI7)</f>
        <v>56.68</v>
      </c>
      <c r="DJ6" s="22">
        <f t="shared" si="12"/>
        <v>57.42</v>
      </c>
      <c r="DK6" s="22">
        <f t="shared" si="12"/>
        <v>58.5</v>
      </c>
      <c r="DL6" s="22">
        <f t="shared" si="12"/>
        <v>59.43</v>
      </c>
      <c r="DM6" s="22">
        <f t="shared" si="12"/>
        <v>48.87</v>
      </c>
      <c r="DN6" s="22">
        <f t="shared" si="12"/>
        <v>49.92</v>
      </c>
      <c r="DO6" s="22">
        <f t="shared" si="12"/>
        <v>50.63</v>
      </c>
      <c r="DP6" s="22">
        <f t="shared" si="12"/>
        <v>51.29</v>
      </c>
      <c r="DQ6" s="22">
        <f t="shared" si="12"/>
        <v>52.2</v>
      </c>
      <c r="DR6" s="21" t="str">
        <f>IF(DR7="","",IF(DR7="-","【-】","【"&amp;SUBSTITUTE(TEXT(DR7,"#,##0.00"),"-","△")&amp;"】"))</f>
        <v>【51.51】</v>
      </c>
      <c r="DS6" s="22">
        <f>IF(DS7="",NA(),DS7)</f>
        <v>17.29</v>
      </c>
      <c r="DT6" s="22">
        <f t="shared" ref="DT6:EB6" si="13">IF(DT7="",NA(),DT7)</f>
        <v>28.51</v>
      </c>
      <c r="DU6" s="22">
        <f t="shared" si="13"/>
        <v>39.630000000000003</v>
      </c>
      <c r="DV6" s="22">
        <f t="shared" si="13"/>
        <v>49.1</v>
      </c>
      <c r="DW6" s="22">
        <f t="shared" si="13"/>
        <v>51.96</v>
      </c>
      <c r="DX6" s="22">
        <f t="shared" si="13"/>
        <v>14.85</v>
      </c>
      <c r="DY6" s="22">
        <f t="shared" si="13"/>
        <v>16.88</v>
      </c>
      <c r="DZ6" s="22">
        <f t="shared" si="13"/>
        <v>18.28</v>
      </c>
      <c r="EA6" s="22">
        <f t="shared" si="13"/>
        <v>19.61</v>
      </c>
      <c r="EB6" s="22">
        <f t="shared" si="13"/>
        <v>20.73</v>
      </c>
      <c r="EC6" s="21" t="str">
        <f>IF(EC7="","",IF(EC7="-","【-】","【"&amp;SUBSTITUTE(TEXT(EC7,"#,##0.00"),"-","△")&amp;"】"))</f>
        <v>【23.75】</v>
      </c>
      <c r="ED6" s="22">
        <f>IF(ED7="",NA(),ED7)</f>
        <v>0.33</v>
      </c>
      <c r="EE6" s="22">
        <f t="shared" ref="EE6:EM6" si="14">IF(EE7="",NA(),EE7)</f>
        <v>0.34</v>
      </c>
      <c r="EF6" s="22">
        <f t="shared" si="14"/>
        <v>0.47</v>
      </c>
      <c r="EG6" s="22">
        <f t="shared" si="14"/>
        <v>0.46</v>
      </c>
      <c r="EH6" s="22">
        <f t="shared" si="14"/>
        <v>0.3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62073</v>
      </c>
      <c r="D7" s="24">
        <v>46</v>
      </c>
      <c r="E7" s="24">
        <v>1</v>
      </c>
      <c r="F7" s="24">
        <v>0</v>
      </c>
      <c r="G7" s="24">
        <v>1</v>
      </c>
      <c r="H7" s="24" t="s">
        <v>92</v>
      </c>
      <c r="I7" s="24" t="s">
        <v>93</v>
      </c>
      <c r="J7" s="24" t="s">
        <v>94</v>
      </c>
      <c r="K7" s="24" t="s">
        <v>95</v>
      </c>
      <c r="L7" s="24" t="s">
        <v>96</v>
      </c>
      <c r="M7" s="24" t="s">
        <v>97</v>
      </c>
      <c r="N7" s="25" t="s">
        <v>98</v>
      </c>
      <c r="O7" s="25">
        <v>69.209999999999994</v>
      </c>
      <c r="P7" s="25">
        <v>98.57</v>
      </c>
      <c r="Q7" s="25">
        <v>3795</v>
      </c>
      <c r="R7" s="25">
        <v>28584</v>
      </c>
      <c r="S7" s="25">
        <v>240.93</v>
      </c>
      <c r="T7" s="25">
        <v>118.64</v>
      </c>
      <c r="U7" s="25">
        <v>28012</v>
      </c>
      <c r="V7" s="25">
        <v>37.799999999999997</v>
      </c>
      <c r="W7" s="25">
        <v>741.06</v>
      </c>
      <c r="X7" s="25">
        <v>105.31</v>
      </c>
      <c r="Y7" s="25">
        <v>103.39</v>
      </c>
      <c r="Z7" s="25">
        <v>104.01</v>
      </c>
      <c r="AA7" s="25">
        <v>106.32</v>
      </c>
      <c r="AB7" s="25">
        <v>105.52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317.02999999999997</v>
      </c>
      <c r="AU7" s="25">
        <v>387.53</v>
      </c>
      <c r="AV7" s="25">
        <v>333.09</v>
      </c>
      <c r="AW7" s="25">
        <v>369.71</v>
      </c>
      <c r="AX7" s="25">
        <v>420.37</v>
      </c>
      <c r="AY7" s="25">
        <v>369.69</v>
      </c>
      <c r="AZ7" s="25">
        <v>379.08</v>
      </c>
      <c r="BA7" s="25">
        <v>367.55</v>
      </c>
      <c r="BB7" s="25">
        <v>378.56</v>
      </c>
      <c r="BC7" s="25">
        <v>364.46</v>
      </c>
      <c r="BD7" s="25">
        <v>252.29</v>
      </c>
      <c r="BE7" s="25">
        <v>250.49</v>
      </c>
      <c r="BF7" s="25">
        <v>255.66</v>
      </c>
      <c r="BG7" s="25">
        <v>254.3</v>
      </c>
      <c r="BH7" s="25">
        <v>250.83</v>
      </c>
      <c r="BI7" s="25">
        <v>248.24</v>
      </c>
      <c r="BJ7" s="25">
        <v>402.99</v>
      </c>
      <c r="BK7" s="25">
        <v>398.98</v>
      </c>
      <c r="BL7" s="25">
        <v>418.68</v>
      </c>
      <c r="BM7" s="25">
        <v>395.68</v>
      </c>
      <c r="BN7" s="25">
        <v>403.72</v>
      </c>
      <c r="BO7" s="25">
        <v>268.07</v>
      </c>
      <c r="BP7" s="25">
        <v>100.83</v>
      </c>
      <c r="BQ7" s="25">
        <v>99.1</v>
      </c>
      <c r="BR7" s="25">
        <v>100.65</v>
      </c>
      <c r="BS7" s="25">
        <v>101.85</v>
      </c>
      <c r="BT7" s="25">
        <v>100.96</v>
      </c>
      <c r="BU7" s="25">
        <v>98.66</v>
      </c>
      <c r="BV7" s="25">
        <v>98.64</v>
      </c>
      <c r="BW7" s="25">
        <v>94.78</v>
      </c>
      <c r="BX7" s="25">
        <v>97.59</v>
      </c>
      <c r="BY7" s="25">
        <v>92.17</v>
      </c>
      <c r="BZ7" s="25">
        <v>97.47</v>
      </c>
      <c r="CA7" s="25">
        <v>221.3</v>
      </c>
      <c r="CB7" s="25">
        <v>225.99</v>
      </c>
      <c r="CC7" s="25">
        <v>221.59</v>
      </c>
      <c r="CD7" s="25">
        <v>220.5</v>
      </c>
      <c r="CE7" s="25">
        <v>223.48</v>
      </c>
      <c r="CF7" s="25">
        <v>178.59</v>
      </c>
      <c r="CG7" s="25">
        <v>178.92</v>
      </c>
      <c r="CH7" s="25">
        <v>181.3</v>
      </c>
      <c r="CI7" s="25">
        <v>181.71</v>
      </c>
      <c r="CJ7" s="25">
        <v>188.51</v>
      </c>
      <c r="CK7" s="25">
        <v>174.75</v>
      </c>
      <c r="CL7" s="25">
        <v>61.54</v>
      </c>
      <c r="CM7" s="25">
        <v>61.82</v>
      </c>
      <c r="CN7" s="25">
        <v>62.98</v>
      </c>
      <c r="CO7" s="25">
        <v>63.27</v>
      </c>
      <c r="CP7" s="25">
        <v>61.75</v>
      </c>
      <c r="CQ7" s="25">
        <v>55.03</v>
      </c>
      <c r="CR7" s="25">
        <v>55.14</v>
      </c>
      <c r="CS7" s="25">
        <v>55.89</v>
      </c>
      <c r="CT7" s="25">
        <v>55.72</v>
      </c>
      <c r="CU7" s="25">
        <v>55.31</v>
      </c>
      <c r="CV7" s="25">
        <v>59.97</v>
      </c>
      <c r="CW7" s="25">
        <v>82.14</v>
      </c>
      <c r="CX7" s="25">
        <v>79.39</v>
      </c>
      <c r="CY7" s="25">
        <v>77.98</v>
      </c>
      <c r="CZ7" s="25">
        <v>77.11</v>
      </c>
      <c r="DA7" s="25">
        <v>78.28</v>
      </c>
      <c r="DB7" s="25">
        <v>81.900000000000006</v>
      </c>
      <c r="DC7" s="25">
        <v>81.39</v>
      </c>
      <c r="DD7" s="25">
        <v>81.27</v>
      </c>
      <c r="DE7" s="25">
        <v>81.260000000000005</v>
      </c>
      <c r="DF7" s="25">
        <v>80.36</v>
      </c>
      <c r="DG7" s="25">
        <v>89.76</v>
      </c>
      <c r="DH7" s="25">
        <v>55.44</v>
      </c>
      <c r="DI7" s="25">
        <v>56.68</v>
      </c>
      <c r="DJ7" s="25">
        <v>57.42</v>
      </c>
      <c r="DK7" s="25">
        <v>58.5</v>
      </c>
      <c r="DL7" s="25">
        <v>59.43</v>
      </c>
      <c r="DM7" s="25">
        <v>48.87</v>
      </c>
      <c r="DN7" s="25">
        <v>49.92</v>
      </c>
      <c r="DO7" s="25">
        <v>50.63</v>
      </c>
      <c r="DP7" s="25">
        <v>51.29</v>
      </c>
      <c r="DQ7" s="25">
        <v>52.2</v>
      </c>
      <c r="DR7" s="25">
        <v>51.51</v>
      </c>
      <c r="DS7" s="25">
        <v>17.29</v>
      </c>
      <c r="DT7" s="25">
        <v>28.51</v>
      </c>
      <c r="DU7" s="25">
        <v>39.630000000000003</v>
      </c>
      <c r="DV7" s="25">
        <v>49.1</v>
      </c>
      <c r="DW7" s="25">
        <v>51.96</v>
      </c>
      <c r="DX7" s="25">
        <v>14.85</v>
      </c>
      <c r="DY7" s="25">
        <v>16.88</v>
      </c>
      <c r="DZ7" s="25">
        <v>18.28</v>
      </c>
      <c r="EA7" s="25">
        <v>19.61</v>
      </c>
      <c r="EB7" s="25">
        <v>20.73</v>
      </c>
      <c r="EC7" s="25">
        <v>23.75</v>
      </c>
      <c r="ED7" s="25">
        <v>0.33</v>
      </c>
      <c r="EE7" s="25">
        <v>0.34</v>
      </c>
      <c r="EF7" s="25">
        <v>0.47</v>
      </c>
      <c r="EG7" s="25">
        <v>0.46</v>
      </c>
      <c r="EH7" s="25">
        <v>0.3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107</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2024-01-18T08:05:07Z</cp:lastPrinted>
  <dcterms:created xsi:type="dcterms:W3CDTF">2023-12-05T00:49:08Z</dcterms:created>
  <dcterms:modified xsi:type="dcterms:W3CDTF">2024-01-22T02:23:22Z</dcterms:modified>
  <cp:category/>
</cp:coreProperties>
</file>