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04_業務係\38経営比較分析表\R04\回答用\[水道事業]\"/>
    </mc:Choice>
  </mc:AlternateContent>
  <xr:revisionPtr revIDLastSave="0" documentId="13_ncr:1_{88B2DCCE-2E2F-48B8-9D34-85772E288CD0}" xr6:coauthVersionLast="47" xr6:coauthVersionMax="47" xr10:uidLastSave="{00000000-0000-0000-0000-000000000000}"/>
  <workbookProtection workbookAlgorithmName="SHA-512" workbookHashValue="bjBougLOIH9ue9FuJz54ViVfv2aoTbZP3pfjd9AHGxT5n9PWZ36Rze4wpqhclrJSjyQfJd6AmbcukjVnk6aosg==" workbookSaltValue="ZUtA4eyzDHG+ihbfif6+0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<sst xmlns="http://schemas.openxmlformats.org/spreadsheetml/2006/main" count="228" uniqueCount="113">
  <si>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</si>
  <si>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</si>
  <si>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</si>
  <si>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</si>
  <si>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</si>
  <si>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</si>
  <si>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</si>
  <si>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</si>
  <si>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</si>
  <si>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</si>
  <si>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</si>
  <si>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</si>
  <si>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</si>
  <si>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</si>
  <si>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</si>
  <si>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</si>
  <si>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</si>
  <si>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</si>
  <si>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</si>
  <si>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</si>
  <si>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</si>
  <si>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</si>
  <si>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</si>
  <si>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</si>
  <si>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</si>
  <si>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</si>
  <si>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</si>
  <si>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</si>
  <si>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</si>
  <si>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</si>
  <si>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</si>
  <si>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</si>
  <si>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</si>
  <si>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</si>
  <si>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</si>
  <si>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</si>
  <si>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</si>
  <si>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</si>
  <si>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</si>
  <si>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</si>
  <si>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</si>
  <si>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</si>
  <si>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</si>
  <si>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</si>
  <si>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</si>
  <si>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</si>
  <si>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</si>
  <si>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</si>
  <si>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</si>
  <si>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</si>
  <si>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</si>
  <si>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</si>
  <si>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</si>
  <si>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</si>
  <si>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</si>
  <si>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</si>
  <si>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</si>
  <si>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</si>
  <si>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</si>
  <si>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</si>
  <si>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</si>
  <si>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</si>
  <si>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</si>
  <si>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</si>
  <si>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</si>
  <si>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</si>
  <si>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</si>
  <si>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</si>
  <si>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</si>
  <si>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</si>
  <si>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</si>
  <si>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</si>
  <si>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</si>
  <si>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</si>
  <si>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</si>
  <si>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</si>
  <si>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</si>
  <si>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</si>
  <si>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</si>
  <si>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</si>
  <si>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</si>
  <si>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</si>
  <si>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</si>
  <si>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</si>
  <si>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</si>
  <si>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</si>
  <si>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</si>
  <si>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</si>
  <si>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</si>
  <si>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</si>
  <si>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</si>
  <si>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</si>
  <si>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</si>
  <si>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</si>
  <si>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</si>
  <si>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</si>
  <si>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</si>
  <si>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</si>
  <si>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</si>
  <si>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</si>
  <si>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</si>
  <si>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</si>
  <si>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</si>
  <si>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</si>
  <si>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</si>
  <si>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</si>
  <si>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</si>
  <si>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</si>
  <si>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</si>
  <si>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</si>
  <si>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新型コロナウィルス感染症緊急事態宣言解除による日常生活の再開や大口需要者の利用増加など影響により100％を上回り改善が図られたが、類似団体より低い傾向にあるため、より経営改善に取り組む必要があります。
②累積欠損金比率
経営の健全性が確保されています。
③流動比率
水準を大きく上回っており、財政の健全性が確保されています。
④企業債残高対給水収益比率
新たな企業債の借入を行わず償還が進んでいることから、類似団体と比べても低い傾向にあります。
⑤料金回収率
100％を下回っており、給水原価の縮減や有収率改善に取り組む必要があります。
⑥給水原価
広域水道からの受水により、類似団体と比べて高い傾向にあります。
⑦施設利用率
低い傾向であり、類似団体と比べても低い数値であることから、施設の統廃合・ダウンサイジング等の検討を行う必要があります。
⑧有収率
漏水が多く減少傾向にあるため、漏水防止対策を進める必要があります。</t>
    <rPh sb="1" eb="5">
      <t>ケイジ</t>
    </rPh>
    <rPh sb="5" eb="7">
      <t>ヒリツ</t>
    </rPh>
    <rPh sb="8" eb="10">
      <t>シンガタ</t>
    </rPh>
    <rPh sb="17" eb="20">
      <t>カンセンショウ</t>
    </rPh>
    <rPh sb="20" eb="26">
      <t>キンキュウジタイセンゲン</t>
    </rPh>
    <rPh sb="26" eb="28">
      <t>カイジョ</t>
    </rPh>
    <rPh sb="31" eb="33">
      <t>ニチジョウ</t>
    </rPh>
    <rPh sb="33" eb="35">
      <t>セイカツ</t>
    </rPh>
    <rPh sb="36" eb="38">
      <t>サイカイ</t>
    </rPh>
    <rPh sb="39" eb="41">
      <t>オオグチ</t>
    </rPh>
    <rPh sb="41" eb="44">
      <t>ジュヨウシャ</t>
    </rPh>
    <rPh sb="51" eb="53">
      <t>エイキョウ</t>
    </rPh>
    <rPh sb="61" eb="63">
      <t>ウワマワ</t>
    </rPh>
    <rPh sb="64" eb="66">
      <t>カイゼン</t>
    </rPh>
    <rPh sb="67" eb="68">
      <t>ハカ</t>
    </rPh>
    <rPh sb="73" eb="77">
      <t>ルイジダンタイ</t>
    </rPh>
    <rPh sb="79" eb="80">
      <t>ヒク</t>
    </rPh>
    <rPh sb="81" eb="83">
      <t>ケイコウ</t>
    </rPh>
    <rPh sb="91" eb="93">
      <t>ケイエイ</t>
    </rPh>
    <rPh sb="93" eb="95">
      <t>カイゼン</t>
    </rPh>
    <rPh sb="96" eb="97">
      <t>ト</t>
    </rPh>
    <rPh sb="98" eb="99">
      <t>ク</t>
    </rPh>
    <rPh sb="100" eb="102">
      <t>ヒツヨウ</t>
    </rPh>
    <rPh sb="110" eb="117">
      <t>ルイセキケッソンキンヒリツ</t>
    </rPh>
    <rPh sb="118" eb="120">
      <t>ケイエイ</t>
    </rPh>
    <rPh sb="121" eb="124">
      <t>ケンゼンセイ</t>
    </rPh>
    <rPh sb="125" eb="127">
      <t>カクホ</t>
    </rPh>
    <rPh sb="136" eb="140">
      <t>リュウドウヒリツ</t>
    </rPh>
    <rPh sb="141" eb="143">
      <t>スイジュン</t>
    </rPh>
    <rPh sb="144" eb="145">
      <t>オオ</t>
    </rPh>
    <rPh sb="147" eb="149">
      <t>ウワマワ</t>
    </rPh>
    <rPh sb="154" eb="156">
      <t>ザイセイ</t>
    </rPh>
    <rPh sb="157" eb="160">
      <t>ケンゼンセイ</t>
    </rPh>
    <rPh sb="161" eb="163">
      <t>カクホ</t>
    </rPh>
    <rPh sb="172" eb="175">
      <t>キギョウサイ</t>
    </rPh>
    <rPh sb="175" eb="177">
      <t>ザンダカ</t>
    </rPh>
    <rPh sb="177" eb="178">
      <t>タイ</t>
    </rPh>
    <rPh sb="178" eb="184">
      <t>キュウスイシュウエキヒリツ</t>
    </rPh>
    <rPh sb="185" eb="186">
      <t>アラ</t>
    </rPh>
    <rPh sb="188" eb="191">
      <t>キギョウサイ</t>
    </rPh>
    <rPh sb="192" eb="194">
      <t>カリイレ</t>
    </rPh>
    <rPh sb="195" eb="196">
      <t>オコナ</t>
    </rPh>
    <rPh sb="198" eb="200">
      <t>ショウカン</t>
    </rPh>
    <rPh sb="201" eb="202">
      <t>スス</t>
    </rPh>
    <rPh sb="220" eb="221">
      <t>ヒク</t>
    </rPh>
    <rPh sb="232" eb="237">
      <t>リョウキンカイシュウリツ</t>
    </rPh>
    <rPh sb="243" eb="245">
      <t>シタマワ</t>
    </rPh>
    <rPh sb="250" eb="254">
      <t>キュウスイゲンカ</t>
    </rPh>
    <rPh sb="255" eb="257">
      <t>シュクゲン</t>
    </rPh>
    <rPh sb="258" eb="261">
      <t>ユウシュウリツ</t>
    </rPh>
    <rPh sb="261" eb="263">
      <t>カイゼン</t>
    </rPh>
    <rPh sb="264" eb="265">
      <t>ト</t>
    </rPh>
    <rPh sb="266" eb="267">
      <t>ク</t>
    </rPh>
    <rPh sb="268" eb="270">
      <t>ヒツヨウ</t>
    </rPh>
    <rPh sb="278" eb="282">
      <t>キュウスイゲンカ</t>
    </rPh>
    <rPh sb="283" eb="287">
      <t>コウイキスイドウ</t>
    </rPh>
    <rPh sb="290" eb="292">
      <t>ジュスイ</t>
    </rPh>
    <rPh sb="296" eb="300">
      <t>ルイジダンタイ</t>
    </rPh>
    <rPh sb="301" eb="302">
      <t>クラ</t>
    </rPh>
    <rPh sb="304" eb="305">
      <t>タカ</t>
    </rPh>
    <rPh sb="306" eb="308">
      <t>ケイコウ</t>
    </rPh>
    <rPh sb="316" eb="318">
      <t>シセツ</t>
    </rPh>
    <rPh sb="322" eb="323">
      <t>ヒク</t>
    </rPh>
    <rPh sb="324" eb="326">
      <t>ケイコウ</t>
    </rPh>
    <rPh sb="330" eb="334">
      <t>ルイジダンタイ</t>
    </rPh>
    <rPh sb="335" eb="336">
      <t>クラ</t>
    </rPh>
    <rPh sb="339" eb="340">
      <t>ヒク</t>
    </rPh>
    <rPh sb="341" eb="343">
      <t>スウチ</t>
    </rPh>
    <rPh sb="351" eb="353">
      <t>シセツ</t>
    </rPh>
    <rPh sb="354" eb="357">
      <t>トウハイゴウ</t>
    </rPh>
    <rPh sb="366" eb="367">
      <t>ナド</t>
    </rPh>
    <rPh sb="368" eb="370">
      <t>ケントウ</t>
    </rPh>
    <rPh sb="371" eb="372">
      <t>オコナ</t>
    </rPh>
    <rPh sb="373" eb="375">
      <t>ヒツヨウ</t>
    </rPh>
    <rPh sb="383" eb="386">
      <t>ユウシュウリツ</t>
    </rPh>
    <rPh sb="387" eb="389">
      <t>ロウスイ</t>
    </rPh>
    <rPh sb="390" eb="391">
      <t>オオ</t>
    </rPh>
    <rPh sb="392" eb="394">
      <t>ゲンショウ</t>
    </rPh>
    <rPh sb="394" eb="396">
      <t>ケイコウ</t>
    </rPh>
    <rPh sb="402" eb="406">
      <t>ロウスイボウシ</t>
    </rPh>
    <rPh sb="406" eb="408">
      <t>タイサク</t>
    </rPh>
    <rPh sb="409" eb="410">
      <t>スス</t>
    </rPh>
    <rPh sb="412" eb="414">
      <t>ヒツヨウ</t>
    </rPh>
    <phoneticPr fontId="4"/>
  </si>
  <si>
    <t>令和4年度は経常収支比率が100％を上回り、給水収益で賄えている状況となり、経営改善が図られています。一方で有収率の低下が続いており、さらなる改善に取り組む必要があります。
また、給水人口の減少に伴う給水収益の減少や管路など施設更新に伴う費用の増加が見込まれるため、アセットマネジメント等による計画的かつ効率的な更新に取り組む必要があります。
今後とも健全な経営状況を維持するため、経営戦略の見直しなど経営基盤の強化に取り組む必要があります。</t>
    <rPh sb="0" eb="2">
      <t>レイワ</t>
    </rPh>
    <rPh sb="3" eb="5">
      <t>ネンド</t>
    </rPh>
    <rPh sb="6" eb="12">
      <t>ケイジョウシュウシヒリツ</t>
    </rPh>
    <rPh sb="18" eb="20">
      <t>ウワマワ</t>
    </rPh>
    <rPh sb="22" eb="26">
      <t>キュウスイシュウエキ</t>
    </rPh>
    <rPh sb="27" eb="28">
      <t>マカナ</t>
    </rPh>
    <rPh sb="32" eb="34">
      <t>ジョウキョウ</t>
    </rPh>
    <rPh sb="38" eb="42">
      <t>ケイエイカイゼン</t>
    </rPh>
    <rPh sb="43" eb="44">
      <t>ハカ</t>
    </rPh>
    <rPh sb="51" eb="53">
      <t>イッポウ</t>
    </rPh>
    <rPh sb="54" eb="57">
      <t>ユウシュウリツ</t>
    </rPh>
    <rPh sb="58" eb="60">
      <t>テイカ</t>
    </rPh>
    <rPh sb="61" eb="62">
      <t>ツヅ</t>
    </rPh>
    <rPh sb="71" eb="73">
      <t>カイゼン</t>
    </rPh>
    <rPh sb="74" eb="75">
      <t>ト</t>
    </rPh>
    <rPh sb="76" eb="77">
      <t>ク</t>
    </rPh>
    <rPh sb="78" eb="80">
      <t>ヒツヨウ</t>
    </rPh>
    <rPh sb="90" eb="94">
      <t>キュウスイジンコウ</t>
    </rPh>
    <rPh sb="95" eb="97">
      <t>ゲンショウ</t>
    </rPh>
    <rPh sb="98" eb="99">
      <t>トモナ</t>
    </rPh>
    <rPh sb="100" eb="104">
      <t>キュウスイシュウエキ</t>
    </rPh>
    <rPh sb="105" eb="107">
      <t>ゲンショウ</t>
    </rPh>
    <rPh sb="108" eb="110">
      <t>カンロ</t>
    </rPh>
    <rPh sb="112" eb="116">
      <t>シセツコウシン</t>
    </rPh>
    <rPh sb="117" eb="118">
      <t>トモナ</t>
    </rPh>
    <rPh sb="119" eb="121">
      <t>ヒヨウ</t>
    </rPh>
    <rPh sb="122" eb="124">
      <t>ゾウカ</t>
    </rPh>
    <rPh sb="125" eb="127">
      <t>ミコ</t>
    </rPh>
    <rPh sb="143" eb="144">
      <t>トウ</t>
    </rPh>
    <rPh sb="147" eb="150">
      <t>ケイカクテキ</t>
    </rPh>
    <rPh sb="152" eb="155">
      <t>コウリツテキ</t>
    </rPh>
    <rPh sb="156" eb="158">
      <t>コウシン</t>
    </rPh>
    <rPh sb="159" eb="160">
      <t>ト</t>
    </rPh>
    <rPh sb="161" eb="162">
      <t>ク</t>
    </rPh>
    <rPh sb="163" eb="165">
      <t>ヒツヨウ</t>
    </rPh>
    <rPh sb="172" eb="174">
      <t>コンゴ</t>
    </rPh>
    <rPh sb="176" eb="178">
      <t>ケンゼン</t>
    </rPh>
    <rPh sb="179" eb="183">
      <t>ケイエイジョウキョウ</t>
    </rPh>
    <rPh sb="184" eb="186">
      <t>イジ</t>
    </rPh>
    <rPh sb="191" eb="195">
      <t>ケイエイセンリャク</t>
    </rPh>
    <rPh sb="196" eb="198">
      <t>ミナオ</t>
    </rPh>
    <rPh sb="201" eb="205">
      <t>ケイエイキバン</t>
    </rPh>
    <rPh sb="206" eb="208">
      <t>キョウカ</t>
    </rPh>
    <rPh sb="209" eb="210">
      <t>ト</t>
    </rPh>
    <rPh sb="211" eb="212">
      <t>ク</t>
    </rPh>
    <rPh sb="213" eb="215">
      <t>ヒツヨウ</t>
    </rPh>
    <phoneticPr fontId="4"/>
  </si>
  <si>
    <t>①有形固定資産減価償却率
類似団体より高い数値であり、今後も増加が見込まれるため、計画的な施設更新を行う必要があります。
②管路経年化率
類似団体より低い数値にあるが、今後更新需要のピークを迎えるため増加が見込まれます。
③管路更新率
更新率は増加したが、今後の更新需要に備え、計画的な施設更新を行う必要があります。</t>
    <rPh sb="1" eb="3">
      <t>ユウケイ</t>
    </rPh>
    <rPh sb="3" eb="9">
      <t>コテイシサンゲンカ</t>
    </rPh>
    <rPh sb="9" eb="12">
      <t>ショウキャクリツ</t>
    </rPh>
    <rPh sb="13" eb="17">
      <t>ルイジダンタイ</t>
    </rPh>
    <rPh sb="19" eb="20">
      <t>タカ</t>
    </rPh>
    <rPh sb="21" eb="23">
      <t>スウチ</t>
    </rPh>
    <rPh sb="27" eb="29">
      <t>コンゴ</t>
    </rPh>
    <rPh sb="30" eb="32">
      <t>ゾウカ</t>
    </rPh>
    <rPh sb="33" eb="35">
      <t>ミコ</t>
    </rPh>
    <rPh sb="41" eb="44">
      <t>ケイカクテキ</t>
    </rPh>
    <rPh sb="45" eb="49">
      <t>シセツコウシン</t>
    </rPh>
    <rPh sb="50" eb="51">
      <t>オコナ</t>
    </rPh>
    <rPh sb="52" eb="54">
      <t>ヒツヨウ</t>
    </rPh>
    <rPh sb="62" eb="68">
      <t>カンロケイネンカリツ</t>
    </rPh>
    <rPh sb="77" eb="79">
      <t>スウチ</t>
    </rPh>
    <rPh sb="84" eb="86">
      <t>コンゴ</t>
    </rPh>
    <rPh sb="86" eb="90">
      <t>コウシンジュヨウ</t>
    </rPh>
    <rPh sb="95" eb="96">
      <t>ムカ</t>
    </rPh>
    <rPh sb="100" eb="102">
      <t>ゾウカ</t>
    </rPh>
    <rPh sb="103" eb="105">
      <t>ミコ</t>
    </rPh>
    <rPh sb="118" eb="120">
      <t>コウシン</t>
    </rPh>
    <rPh sb="120" eb="121">
      <t>リツ</t>
    </rPh>
    <rPh sb="122" eb="124">
      <t>ゾウカ</t>
    </rPh>
    <rPh sb="128" eb="130">
      <t>コンゴ</t>
    </rPh>
    <rPh sb="131" eb="133">
      <t>コウシン</t>
    </rPh>
    <rPh sb="133" eb="135">
      <t>ジュヨウ</t>
    </rPh>
    <rPh sb="136" eb="137">
      <t>ソナ</t>
    </rPh>
    <rPh sb="139" eb="142">
      <t>ケイカクテキ</t>
    </rPh>
    <rPh sb="143" eb="147">
      <t>シセツコウシン</t>
    </rPh>
    <rPh sb="148" eb="149">
      <t>オコナ</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</si>
</sst>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0.1</c:v>
                </c:pt>
                <c:pt idx="2">
                  <c:v>0.45</c:v>
                </c:pt>
                <c:pt idx="3" formatCode="#,##0.00;&quot;△&quot;#,##0.00">
                  <c:v>0</c:v>
                </c:pt>
                <c:pt idx="4">
                  <c:v>1.1399999999999999</c:v>
                </c:pt>
              </c:numCache>
            </c:numRef>
          </c:val>
          <c:extLst>
            <c:ext xmlns:c16="http://schemas.microsoft.com/office/drawing/2014/chart" uri="{C3380CC4-5D6E-409C-BE32-E72D297353CC}">
              <c16:uniqueId val="{00000000-5625-48DF-9E0C-E25D5DED31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625-48DF-9E0C-E25D5DED31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53.94</c:v>
                </c:pt>
                <c:pt idx="1">
                  <c:v>52.15</c:v>
                </c:pt>
                <c:pt idx="2">
                  <c:v>53.31</c:v>
                </c:pt>
                <c:pt idx="3">
                  <c:v>54.68</c:v>
                </c:pt>
                <c:pt idx="4">
                  <c:v>54.57</c:v>
                </c:pt>
              </c:numCache>
            </c:numRef>
          </c:val>
          <c:extLst>
            <c:ext xmlns:c16="http://schemas.microsoft.com/office/drawing/2014/chart" uri="{C3380CC4-5D6E-409C-BE32-E72D297353CC}">
              <c16:uniqueId val="{00000000-7D87-4CB7-8B4E-DFDC05C551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D87-4CB7-8B4E-DFDC05C551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85.05</c:v>
                </c:pt>
                <c:pt idx="1">
                  <c:v>84.63</c:v>
                </c:pt>
                <c:pt idx="2">
                  <c:v>82.23</c:v>
                </c:pt>
                <c:pt idx="3">
                  <c:v>80.73</c:v>
                </c:pt>
                <c:pt idx="4">
                  <c:v>80.08</c:v>
                </c:pt>
              </c:numCache>
            </c:numRef>
          </c:val>
          <c:extLst>
            <c:ext xmlns:c16="http://schemas.microsoft.com/office/drawing/2014/chart" uri="{C3380CC4-5D6E-409C-BE32-E72D297353CC}">
              <c16:uniqueId val="{00000000-038C-4486-8A2E-00ED51D309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38C-4486-8A2E-00ED51D309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105.6</c:v>
                </c:pt>
                <c:pt idx="1">
                  <c:v>100.24</c:v>
                </c:pt>
                <c:pt idx="2">
                  <c:v>97.76</c:v>
                </c:pt>
                <c:pt idx="3">
                  <c:v>102.12</c:v>
                </c:pt>
                <c:pt idx="4">
                  <c:v>101.28</c:v>
                </c:pt>
              </c:numCache>
            </c:numRef>
          </c:val>
          <c:extLst>
            <c:ext xmlns:c16="http://schemas.microsoft.com/office/drawing/2014/chart" uri="{C3380CC4-5D6E-409C-BE32-E72D297353CC}">
              <c16:uniqueId val="{00000000-25CB-4A28-9A5E-5BC07D9BFF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5CB-4A28-9A5E-5BC07D9BFF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51.01</c:v>
                </c:pt>
                <c:pt idx="1">
                  <c:v>53.02</c:v>
                </c:pt>
                <c:pt idx="2">
                  <c:v>53.29</c:v>
                </c:pt>
                <c:pt idx="3">
                  <c:v>54.55</c:v>
                </c:pt>
                <c:pt idx="4">
                  <c:v>55.85</c:v>
                </c:pt>
              </c:numCache>
            </c:numRef>
          </c:val>
          <c:extLst>
            <c:ext xmlns:c16="http://schemas.microsoft.com/office/drawing/2014/chart" uri="{C3380CC4-5D6E-409C-BE32-E72D297353CC}">
              <c16:uniqueId val="{00000000-1B70-40A8-9CF5-E068BC218D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B70-40A8-9CF5-E068BC218D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7.02</c:v>
                </c:pt>
                <c:pt idx="1">
                  <c:v>8.7899999999999991</c:v>
                </c:pt>
                <c:pt idx="2">
                  <c:v>9.2200000000000006</c:v>
                </c:pt>
                <c:pt idx="3">
                  <c:v>12.87</c:v>
                </c:pt>
                <c:pt idx="4">
                  <c:v>15.87</c:v>
                </c:pt>
              </c:numCache>
            </c:numRef>
          </c:val>
          <c:extLst>
            <c:ext xmlns:c16="http://schemas.microsoft.com/office/drawing/2014/chart" uri="{C3380CC4-5D6E-409C-BE32-E72D297353CC}">
              <c16:uniqueId val="{00000000-F25E-4D02-BB9E-D039C5EE6F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25E-4D02-BB9E-D039C5EE6F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1-4B50-9449-8395E2B4B5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A71-4B50-9449-8395E2B4B5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1173.48</c:v>
                </c:pt>
                <c:pt idx="1">
                  <c:v>1021.77</c:v>
                </c:pt>
                <c:pt idx="2">
                  <c:v>1026.1500000000001</c:v>
                </c:pt>
                <c:pt idx="3">
                  <c:v>974.44</c:v>
                </c:pt>
                <c:pt idx="4">
                  <c:v>1065.5</c:v>
                </c:pt>
              </c:numCache>
            </c:numRef>
          </c:val>
          <c:extLst>
            <c:ext xmlns:c16="http://schemas.microsoft.com/office/drawing/2014/chart" uri="{C3380CC4-5D6E-409C-BE32-E72D297353CC}">
              <c16:uniqueId val="{00000000-3A24-446F-9F72-E9F017E3F8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A24-446F-9F72-E9F017E3F8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172.48</c:v>
                </c:pt>
                <c:pt idx="1">
                  <c:v>165.88</c:v>
                </c:pt>
                <c:pt idx="2">
                  <c:v>153.44</c:v>
                </c:pt>
                <c:pt idx="3">
                  <c:v>136.16999999999999</c:v>
                </c:pt>
                <c:pt idx="4">
                  <c:v>120.68</c:v>
                </c:pt>
              </c:numCache>
            </c:numRef>
          </c:val>
          <c:extLst>
            <c:ext xmlns:c16="http://schemas.microsoft.com/office/drawing/2014/chart" uri="{C3380CC4-5D6E-409C-BE32-E72D297353CC}">
              <c16:uniqueId val="{00000000-6650-4169-8CD0-46F4D39A15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650-4169-8CD0-46F4D39A15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98.44</c:v>
                </c:pt>
                <c:pt idx="1">
                  <c:v>94.88</c:v>
                </c:pt>
                <c:pt idx="2">
                  <c:v>93.03</c:v>
                </c:pt>
                <c:pt idx="3">
                  <c:v>94.39</c:v>
                </c:pt>
                <c:pt idx="4">
                  <c:v>94.81</c:v>
                </c:pt>
              </c:numCache>
            </c:numRef>
          </c:val>
          <c:extLst>
            <c:ext xmlns:c16="http://schemas.microsoft.com/office/drawing/2014/chart" uri="{C3380CC4-5D6E-409C-BE32-E72D297353CC}">
              <c16:uniqueId val="{00000000-0201-4B44-BCA2-6BE47A90E4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201-4B44-BCA2-6BE47A90E4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233.48</c:v>
                </c:pt>
                <c:pt idx="1">
                  <c:v>241.69</c:v>
                </c:pt>
                <c:pt idx="2">
                  <c:v>246.17</c:v>
                </c:pt>
                <c:pt idx="3">
                  <c:v>243.85</c:v>
                </c:pt>
                <c:pt idx="4">
                  <c:v>243.18</c:v>
                </c:pt>
              </c:numCache>
            </c:numRef>
          </c:val>
          <c:extLst>
            <c:ext xmlns:c16="http://schemas.microsoft.com/office/drawing/2014/chart" uri="{C3380CC4-5D6E-409C-BE32-E72D297353CC}">
              <c16:uniqueId val="{00000000-8AF9-4B50-9433-CDF32C22B8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AF9-4B50-9433-CDF32C22B8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山形県　村山市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22232</v>
      </c>
      <c r="AM8" s="66"/>
      <c r="AN8" s="66"/>
      <c r="AO8" s="66"/>
      <c r="AP8" s="66"/>
      <c r="AQ8" s="66"/>
      <c r="AR8" s="66"/>
      <c r="AS8" s="66"/>
      <c r="AT8" s="37">
        <f>データ!$S$6</f>
        <v>196.98</v>
      </c>
      <c r="AU8" s="38"/>
      <c r="AV8" s="38"/>
      <c r="AW8" s="38"/>
      <c r="AX8" s="38"/>
      <c r="AY8" s="38"/>
      <c r="AZ8" s="38"/>
      <c r="BA8" s="38"/>
      <c r="BB8" s="55">
        <f>データ!$T$6</f>
        <v>112.86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89.06</v>
      </c>
      <c r="J10" s="38"/>
      <c r="K10" s="38"/>
      <c r="L10" s="38"/>
      <c r="M10" s="38"/>
      <c r="N10" s="38"/>
      <c r="O10" s="65"/>
      <c r="P10" s="55">
        <f>データ!$P$6</f>
        <v>99.88</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22063</v>
      </c>
      <c r="AM10" s="66"/>
      <c r="AN10" s="66"/>
      <c r="AO10" s="66"/>
      <c r="AP10" s="66"/>
      <c r="AQ10" s="66"/>
      <c r="AR10" s="66"/>
      <c r="AS10" s="66"/>
      <c r="AT10" s="37">
        <f>データ!$V$6</f>
        <v>56.83</v>
      </c>
      <c r="AU10" s="38"/>
      <c r="AV10" s="38"/>
      <c r="AW10" s="38"/>
      <c r="AX10" s="38"/>
      <c r="AY10" s="38"/>
      <c r="AZ10" s="38"/>
      <c r="BA10" s="38"/>
      <c r="BB10" s="55">
        <f>データ!$W$6</f>
        <v>388.23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h4zbFCycNuCCM9HgOfewlPYcSHFTqxXwMMlBPWVBbZB/pG8MFTLOUg1mDpsRewbe8w+L1jik7a0ZwhcTCozYw==" saltValue="wdRPw7GJWXKxBEro4561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62081</v>
      </c>
      <c r="D6" s="20">
        <f t="shared" si="3"/>
        <v>46</v>
      </c>
      <c r="E6" s="20">
        <f t="shared" si="3"/>
        <v>1</v>
      </c>
      <c r="F6" s="20">
        <f t="shared" si="3"/>
        <v>0</v>
      </c>
      <c r="G6" s="20">
        <f t="shared" si="3"/>
        <v>1</v>
      </c>
      <c r="H6" s="20" t="str">
        <f t="shared" si="3"/>
        <v>山形県　村山市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89.06</v>
      </c>
      <c r="P6" s="21">
        <f t="shared" si="3"/>
        <v>99.88</v>
      </c>
      <c r="Q6" s="21">
        <f t="shared" si="3"/>
        <v>4070</v>
      </c>
      <c r="R6" s="21">
        <f t="shared" si="3"/>
        <v>22232</v>
      </c>
      <c r="S6" s="21">
        <f t="shared" si="3"/>
        <v>196.98</v>
      </c>
      <c r="T6" s="21">
        <f t="shared" si="3"/>
        <v>112.86</v>
      </c>
      <c r="U6" s="21">
        <f t="shared" si="3"/>
        <v>22063</v>
      </c>
      <c r="V6" s="21">
        <f t="shared" si="3"/>
        <v>56.83</v>
      </c>
      <c r="W6" s="21">
        <f t="shared" si="3"/>
        <v>388.23</v>
      </c>
      <c r="X6" s="22">
        <f>IF(X7="",NA(),X7)</f>
        <v>105.6</v>
      </c>
      <c r="Y6" s="22">
        <f t="shared" ref="Y6:AG6" si="4">IF(Y7="",NA(),Y7)</f>
        <v>100.24</v>
      </c>
      <c r="Z6" s="22">
        <f t="shared" si="4"/>
        <v>97.76</v>
      </c>
      <c r="AA6" s="22">
        <f t="shared" si="4"/>
        <v>102.12</v>
      </c>
      <c r="AB6" s="22">
        <f t="shared" si="4"/>
        <v>101.28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1173.48</v>
      </c>
      <c r="AU6" s="22">
        <f t="shared" ref="AU6:BC6" si="6">IF(AU7="",NA(),AU7)</f>
        <v>1021.77</v>
      </c>
      <c r="AV6" s="22">
        <f t="shared" si="6"/>
        <v>1026.1500000000001</v>
      </c>
      <c r="AW6" s="22">
        <f t="shared" si="6"/>
        <v>974.44</v>
      </c>
      <c r="AX6" s="22">
        <f t="shared" si="6"/>
        <v>1065.5</v>
      </c>
      <c r="AY6" s="22">
        <f t="shared" si="6"/>
        <v>369.69</v>
      </c>
      <c r="AZ6" s="22">
        <f t="shared" si="6"/>
        <v>379.08</v>
      </c>
      <c r="BA6" s="22">
        <f t="shared" si="6"/>
        <v>367.55</v>
      </c>
      <c r="BB6" s="22">
        <f t="shared" si="6"/>
        <v>378.56</v>
      </c>
      <c r="BC6" s="22">
        <f t="shared" si="6"/>
        <v>364.46</v>
      </c>
      <c r="BD6" s="21" t="str">
        <f>IF(BD7="","",IF(BD7="-","【-】","【"&amp;SUBSTITUTE(TEXT(BD7,"#,##0.00"),"-","△")&amp;"】"))</f>
        <v>【252.29】</v>
      </c>
      <c r="BE6" s="22">
        <f>IF(BE7="",NA(),BE7)</f>
        <v>172.48</v>
      </c>
      <c r="BF6" s="22">
        <f t="shared" ref="BF6:BN6" si="7">IF(BF7="",NA(),BF7)</f>
        <v>165.88</v>
      </c>
      <c r="BG6" s="22">
        <f t="shared" si="7"/>
        <v>153.44</v>
      </c>
      <c r="BH6" s="22">
        <f t="shared" si="7"/>
        <v>136.16999999999999</v>
      </c>
      <c r="BI6" s="22">
        <f t="shared" si="7"/>
        <v>120.68</v>
      </c>
      <c r="BJ6" s="22">
        <f t="shared" si="7"/>
        <v>402.99</v>
      </c>
      <c r="BK6" s="22">
        <f t="shared" si="7"/>
        <v>398.98</v>
      </c>
      <c r="BL6" s="22">
        <f t="shared" si="7"/>
        <v>418.68</v>
      </c>
      <c r="BM6" s="22">
        <f t="shared" si="7"/>
        <v>395.68</v>
      </c>
      <c r="BN6" s="22">
        <f t="shared" si="7"/>
        <v>403.72</v>
      </c>
      <c r="BO6" s="21" t="str">
        <f>IF(BO7="","",IF(BO7="-","【-】","【"&amp;SUBSTITUTE(TEXT(BO7,"#,##0.00"),"-","△")&amp;"】"))</f>
        <v>【268.07】</v>
      </c>
      <c r="BP6" s="22">
        <f>IF(BP7="",NA(),BP7)</f>
        <v>98.44</v>
      </c>
      <c r="BQ6" s="22">
        <f t="shared" ref="BQ6:BY6" si="8">IF(BQ7="",NA(),BQ7)</f>
        <v>94.88</v>
      </c>
      <c r="BR6" s="22">
        <f t="shared" si="8"/>
        <v>93.03</v>
      </c>
      <c r="BS6" s="22">
        <f t="shared" si="8"/>
        <v>94.39</v>
      </c>
      <c r="BT6" s="22">
        <f t="shared" si="8"/>
        <v>94.81</v>
      </c>
      <c r="BU6" s="22">
        <f t="shared" si="8"/>
        <v>98.66</v>
      </c>
      <c r="BV6" s="22">
        <f t="shared" si="8"/>
        <v>98.64</v>
      </c>
      <c r="BW6" s="22">
        <f t="shared" si="8"/>
        <v>94.78</v>
      </c>
      <c r="BX6" s="22">
        <f t="shared" si="8"/>
        <v>97.59</v>
      </c>
      <c r="BY6" s="22">
        <f t="shared" si="8"/>
        <v>92.17</v>
      </c>
      <c r="BZ6" s="21" t="str">
        <f>IF(BZ7="","",IF(BZ7="-","【-】","【"&amp;SUBSTITUTE(TEXT(BZ7,"#,##0.00"),"-","△")&amp;"】"))</f>
        <v>【97.47】</v>
      </c>
      <c r="CA6" s="22">
        <f>IF(CA7="",NA(),CA7)</f>
        <v>233.48</v>
      </c>
      <c r="CB6" s="22">
        <f t="shared" ref="CB6:CJ6" si="9">IF(CB7="",NA(),CB7)</f>
        <v>241.69</v>
      </c>
      <c r="CC6" s="22">
        <f t="shared" si="9"/>
        <v>246.17</v>
      </c>
      <c r="CD6" s="22">
        <f t="shared" si="9"/>
        <v>243.85</v>
      </c>
      <c r="CE6" s="22">
        <f t="shared" si="9"/>
        <v>243.18</v>
      </c>
      <c r="CF6" s="22">
        <f t="shared" si="9"/>
        <v>178.59</v>
      </c>
      <c r="CG6" s="22">
        <f t="shared" si="9"/>
        <v>178.92</v>
      </c>
      <c r="CH6" s="22">
        <f t="shared" si="9"/>
        <v>181.3</v>
      </c>
      <c r="CI6" s="22">
        <f t="shared" si="9"/>
        <v>181.71</v>
      </c>
      <c r="CJ6" s="22">
        <f t="shared" si="9"/>
        <v>188.51</v>
      </c>
      <c r="CK6" s="21" t="str">
        <f>IF(CK7="","",IF(CK7="-","【-】","【"&amp;SUBSTITUTE(TEXT(CK7,"#,##0.00"),"-","△")&amp;"】"))</f>
        <v>【174.75】</v>
      </c>
      <c r="CL6" s="22">
        <f>IF(CL7="",NA(),CL7)</f>
        <v>53.94</v>
      </c>
      <c r="CM6" s="22">
        <f t="shared" ref="CM6:CU6" si="10">IF(CM7="",NA(),CM7)</f>
        <v>52.15</v>
      </c>
      <c r="CN6" s="22">
        <f t="shared" si="10"/>
        <v>53.31</v>
      </c>
      <c r="CO6" s="22">
        <f t="shared" si="10"/>
        <v>54.68</v>
      </c>
      <c r="CP6" s="22">
        <f t="shared" si="10"/>
        <v>54.57</v>
      </c>
      <c r="CQ6" s="22">
        <f t="shared" si="10"/>
        <v>55.03</v>
      </c>
      <c r="CR6" s="22">
        <f t="shared" si="10"/>
        <v>55.14</v>
      </c>
      <c r="CS6" s="22">
        <f t="shared" si="10"/>
        <v>55.89</v>
      </c>
      <c r="CT6" s="22">
        <f t="shared" si="10"/>
        <v>55.72</v>
      </c>
      <c r="CU6" s="22">
        <f t="shared" si="10"/>
        <v>55.31</v>
      </c>
      <c r="CV6" s="21" t="str">
        <f>IF(CV7="","",IF(CV7="-","【-】","【"&amp;SUBSTITUTE(TEXT(CV7,"#,##0.00"),"-","△")&amp;"】"))</f>
        <v>【59.97】</v>
      </c>
      <c r="CW6" s="22">
        <f>IF(CW7="",NA(),CW7)</f>
        <v>85.05</v>
      </c>
      <c r="CX6" s="22">
        <f t="shared" ref="CX6:DF6" si="11">IF(CX7="",NA(),CX7)</f>
        <v>84.63</v>
      </c>
      <c r="CY6" s="22">
        <f t="shared" si="11"/>
        <v>82.23</v>
      </c>
      <c r="CZ6" s="22">
        <f t="shared" si="11"/>
        <v>80.73</v>
      </c>
      <c r="DA6" s="22">
        <f t="shared" si="11"/>
        <v>80.08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51.01</v>
      </c>
      <c r="DI6" s="22">
        <f t="shared" ref="DI6:DQ6" si="12">IF(DI7="",NA(),DI7)</f>
        <v>53.02</v>
      </c>
      <c r="DJ6" s="22">
        <f t="shared" si="12"/>
        <v>53.29</v>
      </c>
      <c r="DK6" s="22">
        <f t="shared" si="12"/>
        <v>54.55</v>
      </c>
      <c r="DL6" s="22">
        <f t="shared" si="12"/>
        <v>55.85</v>
      </c>
      <c r="DM6" s="22">
        <f t="shared" si="12"/>
        <v>48.87</v>
      </c>
      <c r="DN6" s="22">
        <f t="shared" si="12"/>
        <v>49.92</v>
      </c>
      <c r="DO6" s="22">
        <f t="shared" si="12"/>
        <v>50.63</v>
      </c>
      <c r="DP6" s="22">
        <f t="shared" si="12"/>
        <v>51.29</v>
      </c>
      <c r="DQ6" s="22">
        <f t="shared" si="12"/>
        <v>52.2</v>
      </c>
      <c r="DR6" s="21" t="str">
        <f>IF(DR7="","",IF(DR7="-","【-】","【"&amp;SUBSTITUTE(TEXT(DR7,"#,##0.00"),"-","△")&amp;"】"))</f>
        <v>【51.51】</v>
      </c>
      <c r="DS6" s="22">
        <f>IF(DS7="",NA(),DS7)</f>
        <v>7.02</v>
      </c>
      <c r="DT6" s="22">
        <f t="shared" ref="DT6:EB6" si="13">IF(DT7="",NA(),DT7)</f>
        <v>8.7899999999999991</v>
      </c>
      <c r="DU6" s="22">
        <f t="shared" si="13"/>
        <v>9.2200000000000006</v>
      </c>
      <c r="DV6" s="22">
        <f t="shared" si="13"/>
        <v>12.87</v>
      </c>
      <c r="DW6" s="22">
        <f t="shared" si="13"/>
        <v>15.87</v>
      </c>
      <c r="DX6" s="22">
        <f t="shared" si="13"/>
        <v>14.85</v>
      </c>
      <c r="DY6" s="22">
        <f t="shared" si="13"/>
        <v>16.88</v>
      </c>
      <c r="DZ6" s="22">
        <f t="shared" si="13"/>
        <v>18.28</v>
      </c>
      <c r="EA6" s="22">
        <f t="shared" si="13"/>
        <v>19.61</v>
      </c>
      <c r="EB6" s="22">
        <f t="shared" si="13"/>
        <v>20.73</v>
      </c>
      <c r="EC6" s="21" t="str">
        <f>IF(EC7="","",IF(EC7="-","【-】","【"&amp;SUBSTITUTE(TEXT(EC7,"#,##0.00"),"-","△")&amp;"】"))</f>
        <v>【23.75】</v>
      </c>
      <c r="ED6" s="22">
        <f>IF(ED7="",NA(),ED7)</f>
        <v>0.28000000000000003</v>
      </c>
      <c r="EE6" s="22">
        <f t="shared" ref="EE6:EM6" si="14">IF(EE7="",NA(),EE7)</f>
        <v>0.1</v>
      </c>
      <c r="EF6" s="22">
        <f t="shared" si="14"/>
        <v>0.45</v>
      </c>
      <c r="EG6" s="21">
        <f t="shared" si="14"/>
        <v>0</v>
      </c>
      <c r="EH6" s="22">
        <f t="shared" si="14"/>
        <v>1.1399999999999999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62081</v>
      </c>
      <c r="D7" s="24">
        <v>46</v>
      </c>
      <c r="E7" s="24">
        <v>1</v>
      </c>
      <c r="F7" s="24">
        <v>0</v>
      </c>
      <c r="G7" s="24">
        <v>1</v>
      </c>
      <c r="H7" s="24" t="s">
        <v>92</v>
      </c>
      <c r="I7" s="24" t="s">
        <v>93</v>
      </c>
      <c r="J7" s="24" t="s">
        <v>94</v>
      </c>
      <c r="K7" s="24" t="s">
        <v>95</v>
      </c>
      <c r="L7" s="24" t="s">
        <v>96</v>
      </c>
      <c r="M7" s="24" t="s">
        <v>97</v>
      </c>
      <c r="N7" s="25" t="s">
        <v>98</v>
      </c>
      <c r="O7" s="25">
        <v>89.06</v>
      </c>
      <c r="P7" s="25">
        <v>99.88</v>
      </c>
      <c r="Q7" s="25">
        <v>4070</v>
      </c>
      <c r="R7" s="25">
        <v>22232</v>
      </c>
      <c r="S7" s="25">
        <v>196.98</v>
      </c>
      <c r="T7" s="25">
        <v>112.86</v>
      </c>
      <c r="U7" s="25">
        <v>22063</v>
      </c>
      <c r="V7" s="25">
        <v>56.83</v>
      </c>
      <c r="W7" s="25">
        <v>388.23</v>
      </c>
      <c r="X7" s="25">
        <v>105.6</v>
      </c>
      <c r="Y7" s="25">
        <v>100.24</v>
      </c>
      <c r="Z7" s="25">
        <v>97.76</v>
      </c>
      <c r="AA7" s="25">
        <v>102.12</v>
      </c>
      <c r="AB7" s="25">
        <v>101.28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1173.48</v>
      </c>
      <c r="AU7" s="25">
        <v>1021.77</v>
      </c>
      <c r="AV7" s="25">
        <v>1026.1500000000001</v>
      </c>
      <c r="AW7" s="25">
        <v>974.44</v>
      </c>
      <c r="AX7" s="25">
        <v>1065.5</v>
      </c>
      <c r="AY7" s="25">
        <v>369.69</v>
      </c>
      <c r="AZ7" s="25">
        <v>379.08</v>
      </c>
      <c r="BA7" s="25">
        <v>367.55</v>
      </c>
      <c r="BB7" s="25">
        <v>378.56</v>
      </c>
      <c r="BC7" s="25">
        <v>364.46</v>
      </c>
      <c r="BD7" s="25">
        <v>252.29</v>
      </c>
      <c r="BE7" s="25">
        <v>172.48</v>
      </c>
      <c r="BF7" s="25">
        <v>165.88</v>
      </c>
      <c r="BG7" s="25">
        <v>153.44</v>
      </c>
      <c r="BH7" s="25">
        <v>136.16999999999999</v>
      </c>
      <c r="BI7" s="25">
        <v>120.68</v>
      </c>
      <c r="BJ7" s="25">
        <v>402.99</v>
      </c>
      <c r="BK7" s="25">
        <v>398.98</v>
      </c>
      <c r="BL7" s="25">
        <v>418.68</v>
      </c>
      <c r="BM7" s="25">
        <v>395.68</v>
      </c>
      <c r="BN7" s="25">
        <v>403.72</v>
      </c>
      <c r="BO7" s="25">
        <v>268.07</v>
      </c>
      <c r="BP7" s="25">
        <v>98.44</v>
      </c>
      <c r="BQ7" s="25">
        <v>94.88</v>
      </c>
      <c r="BR7" s="25">
        <v>93.03</v>
      </c>
      <c r="BS7" s="25">
        <v>94.39</v>
      </c>
      <c r="BT7" s="25">
        <v>94.81</v>
      </c>
      <c r="BU7" s="25">
        <v>98.66</v>
      </c>
      <c r="BV7" s="25">
        <v>98.64</v>
      </c>
      <c r="BW7" s="25">
        <v>94.78</v>
      </c>
      <c r="BX7" s="25">
        <v>97.59</v>
      </c>
      <c r="BY7" s="25">
        <v>92.17</v>
      </c>
      <c r="BZ7" s="25">
        <v>97.47</v>
      </c>
      <c r="CA7" s="25">
        <v>233.48</v>
      </c>
      <c r="CB7" s="25">
        <v>241.69</v>
      </c>
      <c r="CC7" s="25">
        <v>246.17</v>
      </c>
      <c r="CD7" s="25">
        <v>243.85</v>
      </c>
      <c r="CE7" s="25">
        <v>243.18</v>
      </c>
      <c r="CF7" s="25">
        <v>178.59</v>
      </c>
      <c r="CG7" s="25">
        <v>178.92</v>
      </c>
      <c r="CH7" s="25">
        <v>181.3</v>
      </c>
      <c r="CI7" s="25">
        <v>181.71</v>
      </c>
      <c r="CJ7" s="25">
        <v>188.51</v>
      </c>
      <c r="CK7" s="25">
        <v>174.75</v>
      </c>
      <c r="CL7" s="25">
        <v>53.94</v>
      </c>
      <c r="CM7" s="25">
        <v>52.15</v>
      </c>
      <c r="CN7" s="25">
        <v>53.31</v>
      </c>
      <c r="CO7" s="25">
        <v>54.68</v>
      </c>
      <c r="CP7" s="25">
        <v>54.57</v>
      </c>
      <c r="CQ7" s="25">
        <v>55.03</v>
      </c>
      <c r="CR7" s="25">
        <v>55.14</v>
      </c>
      <c r="CS7" s="25">
        <v>55.89</v>
      </c>
      <c r="CT7" s="25">
        <v>55.72</v>
      </c>
      <c r="CU7" s="25">
        <v>55.31</v>
      </c>
      <c r="CV7" s="25">
        <v>59.97</v>
      </c>
      <c r="CW7" s="25">
        <v>85.05</v>
      </c>
      <c r="CX7" s="25">
        <v>84.63</v>
      </c>
      <c r="CY7" s="25">
        <v>82.23</v>
      </c>
      <c r="CZ7" s="25">
        <v>80.73</v>
      </c>
      <c r="DA7" s="25">
        <v>80.08</v>
      </c>
      <c r="DB7" s="25">
        <v>81.900000000000006</v>
      </c>
      <c r="DC7" s="25">
        <v>81.39</v>
      </c>
      <c r="DD7" s="25">
        <v>81.27</v>
      </c>
      <c r="DE7" s="25">
        <v>81.260000000000005</v>
      </c>
      <c r="DF7" s="25">
        <v>80.36</v>
      </c>
      <c r="DG7" s="25">
        <v>89.76</v>
      </c>
      <c r="DH7" s="25">
        <v>51.01</v>
      </c>
      <c r="DI7" s="25">
        <v>53.02</v>
      </c>
      <c r="DJ7" s="25">
        <v>53.29</v>
      </c>
      <c r="DK7" s="25">
        <v>54.55</v>
      </c>
      <c r="DL7" s="25">
        <v>55.85</v>
      </c>
      <c r="DM7" s="25">
        <v>48.87</v>
      </c>
      <c r="DN7" s="25">
        <v>49.92</v>
      </c>
      <c r="DO7" s="25">
        <v>50.63</v>
      </c>
      <c r="DP7" s="25">
        <v>51.29</v>
      </c>
      <c r="DQ7" s="25">
        <v>52.2</v>
      </c>
      <c r="DR7" s="25">
        <v>51.51</v>
      </c>
      <c r="DS7" s="25">
        <v>7.02</v>
      </c>
      <c r="DT7" s="25">
        <v>8.7899999999999991</v>
      </c>
      <c r="DU7" s="25">
        <v>9.2200000000000006</v>
      </c>
      <c r="DV7" s="25">
        <v>12.87</v>
      </c>
      <c r="DW7" s="25">
        <v>15.87</v>
      </c>
      <c r="DX7" s="25">
        <v>14.85</v>
      </c>
      <c r="DY7" s="25">
        <v>16.88</v>
      </c>
      <c r="DZ7" s="25">
        <v>18.28</v>
      </c>
      <c r="EA7" s="25">
        <v>19.61</v>
      </c>
      <c r="EB7" s="25">
        <v>20.73</v>
      </c>
      <c r="EC7" s="25">
        <v>23.75</v>
      </c>
      <c r="ED7" s="25">
        <v>0.28000000000000003</v>
      </c>
      <c r="EE7" s="25">
        <v>0.1</v>
      </c>
      <c r="EF7" s="25">
        <v>0.45</v>
      </c>
      <c r="EG7" s="25">
        <v>0</v>
      </c>
      <c r="EH7" s="25">
        <v>1.1399999999999999</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古原 弥生</cp:lastModifiedBy>
  <dcterms:created xsi:type="dcterms:W3CDTF">2023-12-05T00:49:09Z</dcterms:created>
  <dcterms:modified xsi:type="dcterms:W3CDTF">2024-01-22T01:29:00Z</dcterms:modified>
  <cp:category/>
</cp:coreProperties>
</file>