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2022-lg-filesv\共有フォルダ01\410_上下水道課\020_業務係\2023\03 下水道\【経営比較分析表】2022_062090_46_1718\"/>
    </mc:Choice>
  </mc:AlternateContent>
  <workbookProtection workbookAlgorithmName="SHA-512" workbookHashValue="4bz4HiDJcGeK7Uh+AqzIQIkpK8/7iEUBXSJJsLTaAcDCCrJZJmO+v9Ao307nGu+ptg/7dNoxPoMIwzIxDQPCwA==" workbookSaltValue="ioASe4L2NRm2CtMoGnc0xQ==" workbookSpinCount="100000" lockStructure="1"/>
  <bookViews>
    <workbookView xWindow="0" yWindow="0" windowWidth="15360" windowHeight="7635"/>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AD10" i="4"/>
  <c r="W10" i="4"/>
  <c r="P10" i="4"/>
  <c r="I10" i="4"/>
  <c r="B10" i="4"/>
  <c r="BB8" i="4"/>
  <c r="AT8" i="4"/>
  <c r="AL8" i="4"/>
  <c r="AD8" i="4"/>
  <c r="W8" i="4"/>
  <c r="P8" i="4"/>
  <c r="I8" i="4"/>
  <c r="B8" i="4"/>
  <c r="B6" i="4"/>
</calcChain>
</file>

<file path=xl/sharedStrings.xml><?xml version="1.0" encoding="utf-8"?>
<sst xmlns="http://schemas.openxmlformats.org/spreadsheetml/2006/main" count="278" uniqueCount="119">
  <si>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</si>
  <si>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</si>
  <si>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</si>
  <si>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</si>
  <si>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</si>
  <si>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</si>
  <si>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</si>
  <si>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</si>
  <si>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</si>
  <si>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</si>
  <si>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</si>
  <si>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</si>
  <si>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</si>
  <si>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</si>
  <si>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</si>
  <si>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</si>
  <si>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</si>
  <si>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</si>
  <si>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</si>
  <si>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</si>
  <si>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</si>
  <si>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</si>
  <si>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</si>
  <si>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</si>
  <si>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</si>
  <si>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</si>
  <si>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</si>
  <si>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</si>
  <si>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</si>
  <si>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</si>
  <si>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</si>
  <si>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</si>
  <si>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</si>
  <si>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</si>
  <si>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</si>
  <si>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</si>
  <si>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</si>
  <si>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</si>
  <si>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</si>
  <si>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</si>
  <si>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</si>
  <si>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</si>
  <si>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</si>
  <si>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</si>
  <si>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</si>
  <si>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</si>
  <si>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</si>
  <si>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</si>
  <si>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</si>
  <si>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</si>
  <si>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</si>
  <si>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</si>
  <si>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</si>
  <si>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</si>
  <si>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</si>
  <si>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</si>
  <si>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</si>
  <si>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</si>
  <si>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</si>
  <si>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</si>
  <si>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</si>
  <si>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</si>
  <si>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</si>
  <si>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</si>
  <si>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</si>
  <si>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</si>
  <si>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</si>
  <si>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</si>
  <si>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</si>
  <si>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</si>
  <si>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</si>
  <si>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</si>
  <si>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</si>
  <si>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</si>
  <si>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</si>
  <si>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</si>
  <si>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</si>
  <si>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</si>
  <si>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</si>
  <si>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</si>
  <si>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</si>
  <si>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</si>
  <si>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</si>
  <si>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</si>
  <si>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</si>
  <si>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</si>
  <si>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</si>
  <si>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</si>
  <si>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</si>
  <si>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</si>
  <si>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</si>
  <si>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</si>
  <si>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</si>
  <si>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</si>
  <si>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</si>
  <si>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</si>
  <si>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長井市</t>
  </si>
  <si>
    <t>法適用</t>
  </si>
  <si>
    <t>下水道事業</t>
  </si>
  <si>
    <t>特定環境保全公共下水道</t>
  </si>
  <si>
    <t>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</si>
  <si>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</si>
  <si>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</si>
  <si>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</si>
  <si>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</si>
  <si>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</si>
  <si>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</si>
  <si>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</si>
  <si>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</si>
  <si>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</si>
  <si>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</si>
  <si>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</si>
  <si>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</si>
  <si>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"R"dd</t>
    <phoneticPr fontId="4"/>
  </si>
  <si>
    <t>"R"dd</t>
    <phoneticPr fontId="4"/>
  </si>
  <si>
    <t>←書式設定</t>
    <rPh sb="1" eb="3">
      <t>ショシキ</t>
    </rPh>
    <rPh sb="3" eb="5">
      <t>セッテイ</t>
    </rPh>
    <phoneticPr fontId="4"/>
  </si>
  <si>
    <t xml:space="preserve">本市の下水道事業は財政面において「繰入金」という外部要因に大きく左右される状況下にある。
R1年度で未普及区域整備が完了し、維持管理が主体となっていくため、経費の削減による支出の抑制等に努めていく。
人口減少や節水技術等の高まりによる「水需要」の減少により、下水道使用料収入の先行きも不透明であり、経営戦略の見直しも含め、下水道事業の抜本的見直しや繰入金収入のルール化・平準化に努めていく必要がある。
</t>
    <phoneticPr fontId="4"/>
  </si>
  <si>
    <t>①経常収支比率については100%を超えており、見た目上は単年度収支が黒字となっているが、下水道事業自体が一般会計からの繰入金に大きく依存する体質となっており、基準外繰入を縮小させていくことが課題となっている。
③流動比率は流動資産の現金が絶対的に少ないうえ、建設改良費に充てた企業債償還金の割合が非常に高いため、平均値よりも大幅に下回っている。
④企業債残高対事業規模比率は平均値より高く、H29～R1に実施した未普及区域整備のための企業債発行額の増加及び企業会計移行による一般会計負担額の減少による影響と考えられる。
⑤経費回収率は概ね良好である。しかし、人口減少や節水機器の普及により、今後使用料収入が増加し続ける保証はなく、汚水処理費用のさらなる削減を図り、現行の水準を維持していく。
⑥汚水処理原価については、平均値を下回っているが、今後も厳しい経営環境が予想されるため、経費削減等に努める。また、不明水の増加は処理経費の増加に繋がるため、対策を講じ改善に努める必要がある。
⑦施設利用率については、公共下水道事業の処理場に接続し、本事業では終末処理場を保有しないことから指標はない。
⑧水洗化率は平均値より低くなっている。H29からR1年度にかけて未普及区域整備を進めたものの、加入が想定より進んでいない状況である。今後も引き続き加入促進に努めていく。</t>
    <rPh sb="226" eb="227">
      <t>オヨ</t>
    </rPh>
    <rPh sb="228" eb="230">
      <t>キギョウ</t>
    </rPh>
    <rPh sb="230" eb="232">
      <t>カイケイ</t>
    </rPh>
    <rPh sb="232" eb="234">
      <t>イコウ</t>
    </rPh>
    <rPh sb="237" eb="239">
      <t>イッパン</t>
    </rPh>
    <rPh sb="239" eb="241">
      <t>カイケイ</t>
    </rPh>
    <rPh sb="241" eb="243">
      <t>フタン</t>
    </rPh>
    <rPh sb="243" eb="244">
      <t>ガク</t>
    </rPh>
    <rPh sb="245" eb="247">
      <t>ゲンショウ</t>
    </rPh>
    <rPh sb="267" eb="268">
      <t>オオム</t>
    </rPh>
    <rPh sb="424" eb="426">
      <t>タイサク</t>
    </rPh>
    <rPh sb="427" eb="428">
      <t>コウ</t>
    </rPh>
    <rPh sb="435" eb="437">
      <t>ヒツヨウ</t>
    </rPh>
    <phoneticPr fontId="4"/>
  </si>
  <si>
    <t xml:space="preserve">H19に供用開始し、経過年数は比較的浅いため、現時点で懸念される要素はない。
将来的に管渠更新を計画的に実施できるよう、下水道台帳のシステム化を図るとともに、ストックマネジメント計画の策定等の施策を講じながら、先を見据えた老朽化対策が必要になっていくものと考えられる。
分析結果のうち、①有形固定資産減価償却率については、企業会計移行3年目のため数値は低くなっている。法適用開始前の償却累計額を含めた本当の減価償却率についてはR4年度で28.7%となっている。
②管渠老朽化率、③管渠改善率は当該年度時点で法定耐用年数を超えている管渠がない。
</t>
    <rPh sb="168" eb="169">
      <t>ネン</t>
    </rPh>
    <rPh sb="169" eb="170">
      <t>メ</t>
    </rPh>
    <rPh sb="173" eb="175">
      <t>スウチ</t>
    </rPh>
    <rPh sb="176" eb="177">
      <t>ヒク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</si>
</sst>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C6ED-4554-8743-095DECFA50E7}"/>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0.02</c:v>
                </c:pt>
                <c:pt idx="3">
                  <c:v>0.1</c:v>
                </c:pt>
                <c:pt idx="4">
                  <c:v>0.08</c:v>
                </c:pt>
              </c:numCache>
            </c:numRef>
          </c:val>
          <c:smooth val="0"/>
          <c:extLst>
            <c:ext xmlns:c16="http://schemas.microsoft.com/office/drawing/2014/chart" uri="{C3380CC4-5D6E-409C-BE32-E72D297353CC}">
              <c16:uniqueId val="{00000001-C6ED-4554-8743-095DECFA50E7}"/>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72A3-4F8B-84F4-4B39152FD1B1}"/>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36.71</c:v>
                </c:pt>
                <c:pt idx="3">
                  <c:v>42.28</c:v>
                </c:pt>
                <c:pt idx="4">
                  <c:v>41.06</c:v>
                </c:pt>
              </c:numCache>
            </c:numRef>
          </c:val>
          <c:smooth val="0"/>
          <c:extLst>
            <c:ext xmlns:c16="http://schemas.microsoft.com/office/drawing/2014/chart" uri="{C3380CC4-5D6E-409C-BE32-E72D297353CC}">
              <c16:uniqueId val="{00000001-72A3-4F8B-84F4-4B39152FD1B1}"/>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0</c:v>
                </c:pt>
                <c:pt idx="1">
                  <c:v>0</c:v>
                </c:pt>
                <c:pt idx="2">
                  <c:v>61.98</c:v>
                </c:pt>
                <c:pt idx="3">
                  <c:v>63.06</c:v>
                </c:pt>
                <c:pt idx="4">
                  <c:v>63.26</c:v>
                </c:pt>
              </c:numCache>
            </c:numRef>
          </c:val>
          <c:extLst>
            <c:ext xmlns:c16="http://schemas.microsoft.com/office/drawing/2014/chart" uri="{C3380CC4-5D6E-409C-BE32-E72D297353CC}">
              <c16:uniqueId val="{00000000-7446-4141-8C45-8993FCE9FC59}"/>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70.05</c:v>
                </c:pt>
                <c:pt idx="3">
                  <c:v>84.34</c:v>
                </c:pt>
                <c:pt idx="4">
                  <c:v>84.34</c:v>
                </c:pt>
              </c:numCache>
            </c:numRef>
          </c:val>
          <c:smooth val="0"/>
          <c:extLst>
            <c:ext xmlns:c16="http://schemas.microsoft.com/office/drawing/2014/chart" uri="{C3380CC4-5D6E-409C-BE32-E72D297353CC}">
              <c16:uniqueId val="{00000001-7446-4141-8C45-8993FCE9FC59}"/>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0</c:v>
                </c:pt>
                <c:pt idx="1">
                  <c:v>0</c:v>
                </c:pt>
                <c:pt idx="2">
                  <c:v>105.72</c:v>
                </c:pt>
                <c:pt idx="3">
                  <c:v>103.16</c:v>
                </c:pt>
                <c:pt idx="4">
                  <c:v>103.02</c:v>
                </c:pt>
              </c:numCache>
            </c:numRef>
          </c:val>
          <c:extLst>
            <c:ext xmlns:c16="http://schemas.microsoft.com/office/drawing/2014/chart" uri="{C3380CC4-5D6E-409C-BE32-E72D297353CC}">
              <c16:uniqueId val="{00000000-0FC7-4072-8215-7B0783E7C46C}"/>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100.3</c:v>
                </c:pt>
                <c:pt idx="3">
                  <c:v>106.09</c:v>
                </c:pt>
                <c:pt idx="4">
                  <c:v>106.44</c:v>
                </c:pt>
              </c:numCache>
            </c:numRef>
          </c:val>
          <c:smooth val="0"/>
          <c:extLst>
            <c:ext xmlns:c16="http://schemas.microsoft.com/office/drawing/2014/chart" uri="{C3380CC4-5D6E-409C-BE32-E72D297353CC}">
              <c16:uniqueId val="{00000001-0FC7-4072-8215-7B0783E7C46C}"/>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0</c:v>
                </c:pt>
                <c:pt idx="1">
                  <c:v>0</c:v>
                </c:pt>
                <c:pt idx="2">
                  <c:v>2.66</c:v>
                </c:pt>
                <c:pt idx="3">
                  <c:v>5.3</c:v>
                </c:pt>
                <c:pt idx="4">
                  <c:v>7.91</c:v>
                </c:pt>
              </c:numCache>
            </c:numRef>
          </c:val>
          <c:extLst>
            <c:ext xmlns:c16="http://schemas.microsoft.com/office/drawing/2014/chart" uri="{C3380CC4-5D6E-409C-BE32-E72D297353CC}">
              <c16:uniqueId val="{00000000-070F-401E-B960-9F4BD92DD7FF}"/>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15.82</c:v>
                </c:pt>
                <c:pt idx="3">
                  <c:v>22.79</c:v>
                </c:pt>
                <c:pt idx="4">
                  <c:v>24.8</c:v>
                </c:pt>
              </c:numCache>
            </c:numRef>
          </c:val>
          <c:smooth val="0"/>
          <c:extLst>
            <c:ext xmlns:c16="http://schemas.microsoft.com/office/drawing/2014/chart" uri="{C3380CC4-5D6E-409C-BE32-E72D297353CC}">
              <c16:uniqueId val="{00000001-070F-401E-B960-9F4BD92DD7FF}"/>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449B-4ED1-A454-464AB2B13680}"/>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formatCode="#,##0.00;&quot;△&quot;#,##0.00">
                  <c:v>0</c:v>
                </c:pt>
                <c:pt idx="3">
                  <c:v>0.01</c:v>
                </c:pt>
                <c:pt idx="4">
                  <c:v>0.02</c:v>
                </c:pt>
              </c:numCache>
            </c:numRef>
          </c:val>
          <c:smooth val="0"/>
          <c:extLst>
            <c:ext xmlns:c16="http://schemas.microsoft.com/office/drawing/2014/chart" uri="{C3380CC4-5D6E-409C-BE32-E72D297353CC}">
              <c16:uniqueId val="{00000001-449B-4ED1-A454-464AB2B13680}"/>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C43B-40FF-A12A-9445FEFA71AA}"/>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254.91</c:v>
                </c:pt>
                <c:pt idx="3">
                  <c:v>69.42</c:v>
                </c:pt>
                <c:pt idx="4">
                  <c:v>72.86</c:v>
                </c:pt>
              </c:numCache>
            </c:numRef>
          </c:val>
          <c:smooth val="0"/>
          <c:extLst>
            <c:ext xmlns:c16="http://schemas.microsoft.com/office/drawing/2014/chart" uri="{C3380CC4-5D6E-409C-BE32-E72D297353CC}">
              <c16:uniqueId val="{00000001-C43B-40FF-A12A-9445FEFA71AA}"/>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0</c:v>
                </c:pt>
                <c:pt idx="1">
                  <c:v>0</c:v>
                </c:pt>
                <c:pt idx="2">
                  <c:v>16.440000000000001</c:v>
                </c:pt>
                <c:pt idx="3">
                  <c:v>19.86</c:v>
                </c:pt>
                <c:pt idx="4">
                  <c:v>20.6</c:v>
                </c:pt>
              </c:numCache>
            </c:numRef>
          </c:val>
          <c:extLst>
            <c:ext xmlns:c16="http://schemas.microsoft.com/office/drawing/2014/chart" uri="{C3380CC4-5D6E-409C-BE32-E72D297353CC}">
              <c16:uniqueId val="{00000000-E285-46E3-AB76-FB7CD9B09099}"/>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64.17</c:v>
                </c:pt>
                <c:pt idx="3">
                  <c:v>43.07</c:v>
                </c:pt>
                <c:pt idx="4">
                  <c:v>45.42</c:v>
                </c:pt>
              </c:numCache>
            </c:numRef>
          </c:val>
          <c:smooth val="0"/>
          <c:extLst>
            <c:ext xmlns:c16="http://schemas.microsoft.com/office/drawing/2014/chart" uri="{C3380CC4-5D6E-409C-BE32-E72D297353CC}">
              <c16:uniqueId val="{00000001-E285-46E3-AB76-FB7CD9B09099}"/>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0</c:v>
                </c:pt>
                <c:pt idx="1">
                  <c:v>0</c:v>
                </c:pt>
                <c:pt idx="2">
                  <c:v>1945.61</c:v>
                </c:pt>
                <c:pt idx="3">
                  <c:v>1444.43</c:v>
                </c:pt>
                <c:pt idx="4">
                  <c:v>3874.61</c:v>
                </c:pt>
              </c:numCache>
            </c:numRef>
          </c:val>
          <c:extLst>
            <c:ext xmlns:c16="http://schemas.microsoft.com/office/drawing/2014/chart" uri="{C3380CC4-5D6E-409C-BE32-E72D297353CC}">
              <c16:uniqueId val="{00000000-3426-4311-A508-25645987E1B6}"/>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1209.45</c:v>
                </c:pt>
                <c:pt idx="3">
                  <c:v>1163.75</c:v>
                </c:pt>
                <c:pt idx="4">
                  <c:v>1195.47</c:v>
                </c:pt>
              </c:numCache>
            </c:numRef>
          </c:val>
          <c:smooth val="0"/>
          <c:extLst>
            <c:ext xmlns:c16="http://schemas.microsoft.com/office/drawing/2014/chart" uri="{C3380CC4-5D6E-409C-BE32-E72D297353CC}">
              <c16:uniqueId val="{00000001-3426-4311-A508-25645987E1B6}"/>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0</c:v>
                </c:pt>
                <c:pt idx="1">
                  <c:v>0</c:v>
                </c:pt>
                <c:pt idx="2">
                  <c:v>100</c:v>
                </c:pt>
                <c:pt idx="3">
                  <c:v>90.32</c:v>
                </c:pt>
                <c:pt idx="4">
                  <c:v>100</c:v>
                </c:pt>
              </c:numCache>
            </c:numRef>
          </c:val>
          <c:extLst>
            <c:ext xmlns:c16="http://schemas.microsoft.com/office/drawing/2014/chart" uri="{C3380CC4-5D6E-409C-BE32-E72D297353CC}">
              <c16:uniqueId val="{00000000-2D2B-45DA-8299-CF28C985E694}"/>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55.93</c:v>
                </c:pt>
                <c:pt idx="3">
                  <c:v>72.599999999999994</c:v>
                </c:pt>
                <c:pt idx="4">
                  <c:v>69.430000000000007</c:v>
                </c:pt>
              </c:numCache>
            </c:numRef>
          </c:val>
          <c:smooth val="0"/>
          <c:extLst>
            <c:ext xmlns:c16="http://schemas.microsoft.com/office/drawing/2014/chart" uri="{C3380CC4-5D6E-409C-BE32-E72D297353CC}">
              <c16:uniqueId val="{00000001-2D2B-45DA-8299-CF28C985E694}"/>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0</c:v>
                </c:pt>
                <c:pt idx="1">
                  <c:v>0</c:v>
                </c:pt>
                <c:pt idx="2">
                  <c:v>190.62</c:v>
                </c:pt>
                <c:pt idx="3">
                  <c:v>211.31</c:v>
                </c:pt>
                <c:pt idx="4">
                  <c:v>191.09</c:v>
                </c:pt>
              </c:numCache>
            </c:numRef>
          </c:val>
          <c:extLst>
            <c:ext xmlns:c16="http://schemas.microsoft.com/office/drawing/2014/chart" uri="{C3380CC4-5D6E-409C-BE32-E72D297353CC}">
              <c16:uniqueId val="{00000000-038F-4E0F-9C1A-8E03B9280EE6}"/>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289.60000000000002</c:v>
                </c:pt>
                <c:pt idx="3">
                  <c:v>228.64</c:v>
                </c:pt>
                <c:pt idx="4">
                  <c:v>239.46</c:v>
                </c:pt>
              </c:numCache>
            </c:numRef>
          </c:val>
          <c:smooth val="0"/>
          <c:extLst>
            <c:ext xmlns:c16="http://schemas.microsoft.com/office/drawing/2014/chart" uri="{C3380CC4-5D6E-409C-BE32-E72D297353CC}">
              <c16:uniqueId val="{00000001-038F-4E0F-9C1A-8E03B9280EE6}"/>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【104.54】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【65.93】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【44.25】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【1,182.11】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【85.67】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【42.22】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【220.62】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【73.78】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【28.00】</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G40" zoomScale="90" zoomScaleNormal="90"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row>
    <row r="3" spans="1:78" ht="9.75" customHeight="1" x14ac:dyDescent="0.15">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row>
    <row r="4" spans="1:78" ht="9.75" customHeight="1" x14ac:dyDescent="0.15">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8" t="str">
        <f>データ!H6</f>
        <v>山形県　長井市</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7" t="s">
        <v>1</v>
      </c>
      <c r="C7" s="47"/>
      <c r="D7" s="47"/>
      <c r="E7" s="47"/>
      <c r="F7" s="47"/>
      <c r="G7" s="47"/>
      <c r="H7" s="47"/>
      <c r="I7" s="47" t="s">
        <v>2</v>
      </c>
      <c r="J7" s="47"/>
      <c r="K7" s="47"/>
      <c r="L7" s="47"/>
      <c r="M7" s="47"/>
      <c r="N7" s="47"/>
      <c r="O7" s="47"/>
      <c r="P7" s="47" t="s">
        <v>3</v>
      </c>
      <c r="Q7" s="47"/>
      <c r="R7" s="47"/>
      <c r="S7" s="47"/>
      <c r="T7" s="47"/>
      <c r="U7" s="47"/>
      <c r="V7" s="47"/>
      <c r="W7" s="47" t="s">
        <v>4</v>
      </c>
      <c r="X7" s="47"/>
      <c r="Y7" s="47"/>
      <c r="Z7" s="47"/>
      <c r="AA7" s="47"/>
      <c r="AB7" s="47"/>
      <c r="AC7" s="47"/>
      <c r="AD7" s="47" t="s">
        <v>5</v>
      </c>
      <c r="AE7" s="47"/>
      <c r="AF7" s="47"/>
      <c r="AG7" s="47"/>
      <c r="AH7" s="47"/>
      <c r="AI7" s="47"/>
      <c r="AJ7" s="47"/>
      <c r="AK7" s="3"/>
      <c r="AL7" s="47" t="s">
        <v>6</v>
      </c>
      <c r="AM7" s="47"/>
      <c r="AN7" s="47"/>
      <c r="AO7" s="47"/>
      <c r="AP7" s="47"/>
      <c r="AQ7" s="47"/>
      <c r="AR7" s="47"/>
      <c r="AS7" s="47"/>
      <c r="AT7" s="47" t="s">
        <v>7</v>
      </c>
      <c r="AU7" s="47"/>
      <c r="AV7" s="47"/>
      <c r="AW7" s="47"/>
      <c r="AX7" s="47"/>
      <c r="AY7" s="47"/>
      <c r="AZ7" s="47"/>
      <c r="BA7" s="47"/>
      <c r="BB7" s="47" t="s">
        <v>8</v>
      </c>
      <c r="BC7" s="47"/>
      <c r="BD7" s="47"/>
      <c r="BE7" s="47"/>
      <c r="BF7" s="47"/>
      <c r="BG7" s="47"/>
      <c r="BH7" s="47"/>
      <c r="BI7" s="47"/>
      <c r="BJ7" s="3"/>
      <c r="BK7" s="3"/>
      <c r="BL7" s="69" t="s">
        <v>9</v>
      </c>
      <c r="BM7" s="70"/>
      <c r="BN7" s="70"/>
      <c r="BO7" s="70"/>
      <c r="BP7" s="70"/>
      <c r="BQ7" s="70"/>
      <c r="BR7" s="70"/>
      <c r="BS7" s="70"/>
      <c r="BT7" s="70"/>
      <c r="BU7" s="70"/>
      <c r="BV7" s="70"/>
      <c r="BW7" s="70"/>
      <c r="BX7" s="70"/>
      <c r="BY7" s="71"/>
    </row>
    <row r="8" spans="1:78" ht="18.75" customHeight="1" x14ac:dyDescent="0.15">
      <c r="A8" s="2"/>
      <c r="B8" s="65" t="str">
        <f>データ!I6</f>
        <v>法適用</v>
      </c>
      <c r="C8" s="65"/>
      <c r="D8" s="65"/>
      <c r="E8" s="65"/>
      <c r="F8" s="65"/>
      <c r="G8" s="65"/>
      <c r="H8" s="65"/>
      <c r="I8" s="65" t="str">
        <f>データ!J6</f>
        <v>下水道事業</v>
      </c>
      <c r="J8" s="65"/>
      <c r="K8" s="65"/>
      <c r="L8" s="65"/>
      <c r="M8" s="65"/>
      <c r="N8" s="65"/>
      <c r="O8" s="65"/>
      <c r="P8" s="65" t="str">
        <f>データ!K6</f>
        <v>特定環境保全公共下水道</v>
      </c>
      <c r="Q8" s="65"/>
      <c r="R8" s="65"/>
      <c r="S8" s="65"/>
      <c r="T8" s="65"/>
      <c r="U8" s="65"/>
      <c r="V8" s="65"/>
      <c r="W8" s="65" t="str">
        <f>データ!L6</f>
        <v>D2</v>
      </c>
      <c r="X8" s="65"/>
      <c r="Y8" s="65"/>
      <c r="Z8" s="65"/>
      <c r="AA8" s="65"/>
      <c r="AB8" s="65"/>
      <c r="AC8" s="65"/>
      <c r="AD8" s="66" t="str">
        <f>データ!$M$6</f>
        <v>非設置</v>
      </c>
      <c r="AE8" s="66"/>
      <c r="AF8" s="66"/>
      <c r="AG8" s="66"/>
      <c r="AH8" s="66"/>
      <c r="AI8" s="66"/>
      <c r="AJ8" s="66"/>
      <c r="AK8" s="3"/>
      <c r="AL8" s="46">
        <f>データ!S6</f>
        <v>25276</v>
      </c>
      <c r="AM8" s="46"/>
      <c r="AN8" s="46"/>
      <c r="AO8" s="46"/>
      <c r="AP8" s="46"/>
      <c r="AQ8" s="46"/>
      <c r="AR8" s="46"/>
      <c r="AS8" s="46"/>
      <c r="AT8" s="45">
        <f>データ!T6</f>
        <v>214.67</v>
      </c>
      <c r="AU8" s="45"/>
      <c r="AV8" s="45"/>
      <c r="AW8" s="45"/>
      <c r="AX8" s="45"/>
      <c r="AY8" s="45"/>
      <c r="AZ8" s="45"/>
      <c r="BA8" s="45"/>
      <c r="BB8" s="45">
        <f>データ!U6</f>
        <v>117.74</v>
      </c>
      <c r="BC8" s="45"/>
      <c r="BD8" s="45"/>
      <c r="BE8" s="45"/>
      <c r="BF8" s="45"/>
      <c r="BG8" s="45"/>
      <c r="BH8" s="45"/>
      <c r="BI8" s="45"/>
      <c r="BJ8" s="3"/>
      <c r="BK8" s="3"/>
      <c r="BL8" s="61" t="s">
        <v>10</v>
      </c>
      <c r="BM8" s="62"/>
      <c r="BN8" s="63" t="s">
        <v>11</v>
      </c>
      <c r="BO8" s="63"/>
      <c r="BP8" s="63"/>
      <c r="BQ8" s="63"/>
      <c r="BR8" s="63"/>
      <c r="BS8" s="63"/>
      <c r="BT8" s="63"/>
      <c r="BU8" s="63"/>
      <c r="BV8" s="63"/>
      <c r="BW8" s="63"/>
      <c r="BX8" s="63"/>
      <c r="BY8" s="64"/>
    </row>
    <row r="9" spans="1:78" ht="18.75" customHeight="1" x14ac:dyDescent="0.15">
      <c r="A9" s="2"/>
      <c r="B9" s="47" t="s">
        <v>12</v>
      </c>
      <c r="C9" s="47"/>
      <c r="D9" s="47"/>
      <c r="E9" s="47"/>
      <c r="F9" s="47"/>
      <c r="G9" s="47"/>
      <c r="H9" s="47"/>
      <c r="I9" s="47" t="s">
        <v>13</v>
      </c>
      <c r="J9" s="47"/>
      <c r="K9" s="47"/>
      <c r="L9" s="47"/>
      <c r="M9" s="47"/>
      <c r="N9" s="47"/>
      <c r="O9" s="47"/>
      <c r="P9" s="47" t="s">
        <v>14</v>
      </c>
      <c r="Q9" s="47"/>
      <c r="R9" s="47"/>
      <c r="S9" s="47"/>
      <c r="T9" s="47"/>
      <c r="U9" s="47"/>
      <c r="V9" s="47"/>
      <c r="W9" s="47" t="s">
        <v>15</v>
      </c>
      <c r="X9" s="47"/>
      <c r="Y9" s="47"/>
      <c r="Z9" s="47"/>
      <c r="AA9" s="47"/>
      <c r="AB9" s="47"/>
      <c r="AC9" s="47"/>
      <c r="AD9" s="47" t="s">
        <v>16</v>
      </c>
      <c r="AE9" s="47"/>
      <c r="AF9" s="47"/>
      <c r="AG9" s="47"/>
      <c r="AH9" s="47"/>
      <c r="AI9" s="47"/>
      <c r="AJ9" s="47"/>
      <c r="AK9" s="3"/>
      <c r="AL9" s="47" t="s">
        <v>17</v>
      </c>
      <c r="AM9" s="47"/>
      <c r="AN9" s="47"/>
      <c r="AO9" s="47"/>
      <c r="AP9" s="47"/>
      <c r="AQ9" s="47"/>
      <c r="AR9" s="47"/>
      <c r="AS9" s="47"/>
      <c r="AT9" s="47" t="s">
        <v>18</v>
      </c>
      <c r="AU9" s="47"/>
      <c r="AV9" s="47"/>
      <c r="AW9" s="47"/>
      <c r="AX9" s="47"/>
      <c r="AY9" s="47"/>
      <c r="AZ9" s="47"/>
      <c r="BA9" s="47"/>
      <c r="BB9" s="47" t="s">
        <v>19</v>
      </c>
      <c r="BC9" s="47"/>
      <c r="BD9" s="47"/>
      <c r="BE9" s="47"/>
      <c r="BF9" s="47"/>
      <c r="BG9" s="47"/>
      <c r="BH9" s="47"/>
      <c r="BI9" s="47"/>
      <c r="BJ9" s="3"/>
      <c r="BK9" s="3"/>
      <c r="BL9" s="48" t="s">
        <v>20</v>
      </c>
      <c r="BM9" s="49"/>
      <c r="BN9" s="50" t="s">
        <v>21</v>
      </c>
      <c r="BO9" s="50"/>
      <c r="BP9" s="50"/>
      <c r="BQ9" s="50"/>
      <c r="BR9" s="50"/>
      <c r="BS9" s="50"/>
      <c r="BT9" s="50"/>
      <c r="BU9" s="50"/>
      <c r="BV9" s="50"/>
      <c r="BW9" s="50"/>
      <c r="BX9" s="50"/>
      <c r="BY9" s="51"/>
    </row>
    <row r="10" spans="1:78" ht="18.75" customHeight="1" x14ac:dyDescent="0.15">
      <c r="A10" s="2"/>
      <c r="B10" s="45" t="str">
        <f>データ!N6</f>
        <v>-</v>
      </c>
      <c r="C10" s="45"/>
      <c r="D10" s="45"/>
      <c r="E10" s="45"/>
      <c r="F10" s="45"/>
      <c r="G10" s="45"/>
      <c r="H10" s="45"/>
      <c r="I10" s="45">
        <f>データ!O6</f>
        <v>35.130000000000003</v>
      </c>
      <c r="J10" s="45"/>
      <c r="K10" s="45"/>
      <c r="L10" s="45"/>
      <c r="M10" s="45"/>
      <c r="N10" s="45"/>
      <c r="O10" s="45"/>
      <c r="P10" s="45">
        <f>データ!P6</f>
        <v>4.84</v>
      </c>
      <c r="Q10" s="45"/>
      <c r="R10" s="45"/>
      <c r="S10" s="45"/>
      <c r="T10" s="45"/>
      <c r="U10" s="45"/>
      <c r="V10" s="45"/>
      <c r="W10" s="45">
        <f>データ!Q6</f>
        <v>56.84</v>
      </c>
      <c r="X10" s="45"/>
      <c r="Y10" s="45"/>
      <c r="Z10" s="45"/>
      <c r="AA10" s="45"/>
      <c r="AB10" s="45"/>
      <c r="AC10" s="45"/>
      <c r="AD10" s="46">
        <f>データ!R6</f>
        <v>4015</v>
      </c>
      <c r="AE10" s="46"/>
      <c r="AF10" s="46"/>
      <c r="AG10" s="46"/>
      <c r="AH10" s="46"/>
      <c r="AI10" s="46"/>
      <c r="AJ10" s="46"/>
      <c r="AK10" s="2"/>
      <c r="AL10" s="46">
        <f>データ!V6</f>
        <v>1214</v>
      </c>
      <c r="AM10" s="46"/>
      <c r="AN10" s="46"/>
      <c r="AO10" s="46"/>
      <c r="AP10" s="46"/>
      <c r="AQ10" s="46"/>
      <c r="AR10" s="46"/>
      <c r="AS10" s="46"/>
      <c r="AT10" s="45">
        <f>データ!W6</f>
        <v>0.96</v>
      </c>
      <c r="AU10" s="45"/>
      <c r="AV10" s="45"/>
      <c r="AW10" s="45"/>
      <c r="AX10" s="45"/>
      <c r="AY10" s="45"/>
      <c r="AZ10" s="45"/>
      <c r="BA10" s="45"/>
      <c r="BB10" s="45">
        <f>データ!X6</f>
        <v>1264.58</v>
      </c>
      <c r="BC10" s="45"/>
      <c r="BD10" s="45"/>
      <c r="BE10" s="45"/>
      <c r="BF10" s="45"/>
      <c r="BG10" s="45"/>
      <c r="BH10" s="45"/>
      <c r="BI10" s="45"/>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117</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118</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116</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【104.54】</v>
      </c>
      <c r="F85" s="12" t="str">
        <f>データ!AT6</f>
        <v>【65.93】</v>
      </c>
      <c r="G85" s="12" t="str">
        <f>データ!BE6</f>
        <v>【44.25】</v>
      </c>
      <c r="H85" s="12" t="str">
        <f>データ!BP6</f>
        <v>【1,182.11】</v>
      </c>
      <c r="I85" s="12" t="str">
        <f>データ!CA6</f>
        <v>【73.78】</v>
      </c>
      <c r="J85" s="12" t="str">
        <f>データ!CL6</f>
        <v>【220.62】</v>
      </c>
      <c r="K85" s="12" t="str">
        <f>データ!CW6</f>
        <v>【42.22】</v>
      </c>
      <c r="L85" s="12" t="str">
        <f>データ!DH6</f>
        <v>【85.67】</v>
      </c>
      <c r="M85" s="12" t="str">
        <f>データ!DS6</f>
        <v>【28.00】</v>
      </c>
      <c r="N85" s="12" t="str">
        <f>データ!ED6</f>
        <v>【0.03】</v>
      </c>
      <c r="O85" s="12" t="str">
        <f>データ!EO6</f>
        <v>【0.13】</v>
      </c>
    </row>
  </sheetData>
  <sheetProtection algorithmName="SHA-512" hashValue="Z0n0xhGGRUDv+TT8rlZ/DOwx/7Gh5PETDJGLG2WHURnb0QZxYCGLl7OBElJiLXPNGGO7G6Z5kcmKfedpehOVjA==" saltValue="EjCDITYGzDbmmi9JXWR+Ig=="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B10:H10"/>
    <mergeCell ref="I10:O10"/>
    <mergeCell ref="P10:V10"/>
    <mergeCell ref="W10:AC10"/>
    <mergeCell ref="AD10:AJ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2022</v>
      </c>
      <c r="C6" s="19">
        <f t="shared" ref="C6:X6" si="3">C7</f>
        <v>62090</v>
      </c>
      <c r="D6" s="19">
        <f t="shared" si="3"/>
        <v>46</v>
      </c>
      <c r="E6" s="19">
        <f t="shared" si="3"/>
        <v>17</v>
      </c>
      <c r="F6" s="19">
        <f t="shared" si="3"/>
        <v>4</v>
      </c>
      <c r="G6" s="19">
        <f t="shared" si="3"/>
        <v>0</v>
      </c>
      <c r="H6" s="19" t="str">
        <f t="shared" si="3"/>
        <v>山形県　長井市</v>
      </c>
      <c r="I6" s="19" t="str">
        <f t="shared" si="3"/>
        <v>法適用</v>
      </c>
      <c r="J6" s="19" t="str">
        <f t="shared" si="3"/>
        <v>下水道事業</v>
      </c>
      <c r="K6" s="19" t="str">
        <f t="shared" si="3"/>
        <v>特定環境保全公共下水道</v>
      </c>
      <c r="L6" s="19" t="str">
        <f t="shared" si="3"/>
        <v>D2</v>
      </c>
      <c r="M6" s="19" t="str">
        <f t="shared" si="3"/>
        <v>非設置</v>
      </c>
      <c r="N6" s="20" t="str">
        <f t="shared" si="3"/>
        <v>-</v>
      </c>
      <c r="O6" s="20">
        <f t="shared" si="3"/>
        <v>35.130000000000003</v>
      </c>
      <c r="P6" s="20">
        <f t="shared" si="3"/>
        <v>4.84</v>
      </c>
      <c r="Q6" s="20">
        <f t="shared" si="3"/>
        <v>56.84</v>
      </c>
      <c r="R6" s="20">
        <f t="shared" si="3"/>
        <v>4015</v>
      </c>
      <c r="S6" s="20">
        <f t="shared" si="3"/>
        <v>25276</v>
      </c>
      <c r="T6" s="20">
        <f t="shared" si="3"/>
        <v>214.67</v>
      </c>
      <c r="U6" s="20">
        <f t="shared" si="3"/>
        <v>117.74</v>
      </c>
      <c r="V6" s="20">
        <f t="shared" si="3"/>
        <v>1214</v>
      </c>
      <c r="W6" s="20">
        <f t="shared" si="3"/>
        <v>0.96</v>
      </c>
      <c r="X6" s="20">
        <f t="shared" si="3"/>
        <v>1264.58</v>
      </c>
      <c r="Y6" s="21" t="str">
        <f>IF(Y7="",NA(),Y7)</f>
        <v>-</v>
      </c>
      <c r="Z6" s="21" t="str">
        <f t="shared" ref="Z6:AH6" si="4">IF(Z7="",NA(),Z7)</f>
        <v>-</v>
      </c>
      <c r="AA6" s="21">
        <f t="shared" si="4"/>
        <v>105.72</v>
      </c>
      <c r="AB6" s="21">
        <f t="shared" si="4"/>
        <v>103.16</v>
      </c>
      <c r="AC6" s="21">
        <f t="shared" si="4"/>
        <v>103.02</v>
      </c>
      <c r="AD6" s="21" t="str">
        <f t="shared" si="4"/>
        <v>-</v>
      </c>
      <c r="AE6" s="21" t="str">
        <f t="shared" si="4"/>
        <v>-</v>
      </c>
      <c r="AF6" s="21">
        <f t="shared" si="4"/>
        <v>100.3</v>
      </c>
      <c r="AG6" s="21">
        <f t="shared" si="4"/>
        <v>106.09</v>
      </c>
      <c r="AH6" s="21">
        <f t="shared" si="4"/>
        <v>106.44</v>
      </c>
      <c r="AI6" s="20" t="str">
        <f>IF(AI7="","",IF(AI7="-","【-】","【"&amp;SUBSTITUTE(TEXT(AI7,"#,##0.00"),"-","△")&amp;"】"))</f>
        <v>【104.54】</v>
      </c>
      <c r="AJ6" s="21" t="str">
        <f>IF(AJ7="",NA(),AJ7)</f>
        <v>-</v>
      </c>
      <c r="AK6" s="21" t="str">
        <f t="shared" ref="AK6:AS6" si="5">IF(AK7="",NA(),AK7)</f>
        <v>-</v>
      </c>
      <c r="AL6" s="20">
        <f t="shared" si="5"/>
        <v>0</v>
      </c>
      <c r="AM6" s="20">
        <f t="shared" si="5"/>
        <v>0</v>
      </c>
      <c r="AN6" s="20">
        <f t="shared" si="5"/>
        <v>0</v>
      </c>
      <c r="AO6" s="21" t="str">
        <f t="shared" si="5"/>
        <v>-</v>
      </c>
      <c r="AP6" s="21" t="str">
        <f t="shared" si="5"/>
        <v>-</v>
      </c>
      <c r="AQ6" s="21">
        <f t="shared" si="5"/>
        <v>254.91</v>
      </c>
      <c r="AR6" s="21">
        <f t="shared" si="5"/>
        <v>69.42</v>
      </c>
      <c r="AS6" s="21">
        <f t="shared" si="5"/>
        <v>72.86</v>
      </c>
      <c r="AT6" s="20" t="str">
        <f>IF(AT7="","",IF(AT7="-","【-】","【"&amp;SUBSTITUTE(TEXT(AT7,"#,##0.00"),"-","△")&amp;"】"))</f>
        <v>【65.93】</v>
      </c>
      <c r="AU6" s="21" t="str">
        <f>IF(AU7="",NA(),AU7)</f>
        <v>-</v>
      </c>
      <c r="AV6" s="21" t="str">
        <f t="shared" ref="AV6:BD6" si="6">IF(AV7="",NA(),AV7)</f>
        <v>-</v>
      </c>
      <c r="AW6" s="21">
        <f t="shared" si="6"/>
        <v>16.440000000000001</v>
      </c>
      <c r="AX6" s="21">
        <f t="shared" si="6"/>
        <v>19.86</v>
      </c>
      <c r="AY6" s="21">
        <f t="shared" si="6"/>
        <v>20.6</v>
      </c>
      <c r="AZ6" s="21" t="str">
        <f t="shared" si="6"/>
        <v>-</v>
      </c>
      <c r="BA6" s="21" t="str">
        <f t="shared" si="6"/>
        <v>-</v>
      </c>
      <c r="BB6" s="21">
        <f t="shared" si="6"/>
        <v>64.17</v>
      </c>
      <c r="BC6" s="21">
        <f t="shared" si="6"/>
        <v>43.07</v>
      </c>
      <c r="BD6" s="21">
        <f t="shared" si="6"/>
        <v>45.42</v>
      </c>
      <c r="BE6" s="20" t="str">
        <f>IF(BE7="","",IF(BE7="-","【-】","【"&amp;SUBSTITUTE(TEXT(BE7,"#,##0.00"),"-","△")&amp;"】"))</f>
        <v>【44.25】</v>
      </c>
      <c r="BF6" s="21" t="str">
        <f>IF(BF7="",NA(),BF7)</f>
        <v>-</v>
      </c>
      <c r="BG6" s="21" t="str">
        <f t="shared" ref="BG6:BO6" si="7">IF(BG7="",NA(),BG7)</f>
        <v>-</v>
      </c>
      <c r="BH6" s="21">
        <f t="shared" si="7"/>
        <v>1945.61</v>
      </c>
      <c r="BI6" s="21">
        <f t="shared" si="7"/>
        <v>1444.43</v>
      </c>
      <c r="BJ6" s="21">
        <f t="shared" si="7"/>
        <v>3874.61</v>
      </c>
      <c r="BK6" s="21" t="str">
        <f t="shared" si="7"/>
        <v>-</v>
      </c>
      <c r="BL6" s="21" t="str">
        <f t="shared" si="7"/>
        <v>-</v>
      </c>
      <c r="BM6" s="21">
        <f t="shared" si="7"/>
        <v>1209.45</v>
      </c>
      <c r="BN6" s="21">
        <f t="shared" si="7"/>
        <v>1163.75</v>
      </c>
      <c r="BO6" s="21">
        <f t="shared" si="7"/>
        <v>1195.47</v>
      </c>
      <c r="BP6" s="20" t="str">
        <f>IF(BP7="","",IF(BP7="-","【-】","【"&amp;SUBSTITUTE(TEXT(BP7,"#,##0.00"),"-","△")&amp;"】"))</f>
        <v>【1,182.11】</v>
      </c>
      <c r="BQ6" s="21" t="str">
        <f>IF(BQ7="",NA(),BQ7)</f>
        <v>-</v>
      </c>
      <c r="BR6" s="21" t="str">
        <f t="shared" ref="BR6:BZ6" si="8">IF(BR7="",NA(),BR7)</f>
        <v>-</v>
      </c>
      <c r="BS6" s="21">
        <f t="shared" si="8"/>
        <v>100</v>
      </c>
      <c r="BT6" s="21">
        <f t="shared" si="8"/>
        <v>90.32</v>
      </c>
      <c r="BU6" s="21">
        <f t="shared" si="8"/>
        <v>100</v>
      </c>
      <c r="BV6" s="21" t="str">
        <f t="shared" si="8"/>
        <v>-</v>
      </c>
      <c r="BW6" s="21" t="str">
        <f t="shared" si="8"/>
        <v>-</v>
      </c>
      <c r="BX6" s="21">
        <f t="shared" si="8"/>
        <v>55.93</v>
      </c>
      <c r="BY6" s="21">
        <f t="shared" si="8"/>
        <v>72.599999999999994</v>
      </c>
      <c r="BZ6" s="21">
        <f t="shared" si="8"/>
        <v>69.430000000000007</v>
      </c>
      <c r="CA6" s="20" t="str">
        <f>IF(CA7="","",IF(CA7="-","【-】","【"&amp;SUBSTITUTE(TEXT(CA7,"#,##0.00"),"-","△")&amp;"】"))</f>
        <v>【73.78】</v>
      </c>
      <c r="CB6" s="21" t="str">
        <f>IF(CB7="",NA(),CB7)</f>
        <v>-</v>
      </c>
      <c r="CC6" s="21" t="str">
        <f t="shared" ref="CC6:CK6" si="9">IF(CC7="",NA(),CC7)</f>
        <v>-</v>
      </c>
      <c r="CD6" s="21">
        <f t="shared" si="9"/>
        <v>190.62</v>
      </c>
      <c r="CE6" s="21">
        <f t="shared" si="9"/>
        <v>211.31</v>
      </c>
      <c r="CF6" s="21">
        <f t="shared" si="9"/>
        <v>191.09</v>
      </c>
      <c r="CG6" s="21" t="str">
        <f t="shared" si="9"/>
        <v>-</v>
      </c>
      <c r="CH6" s="21" t="str">
        <f t="shared" si="9"/>
        <v>-</v>
      </c>
      <c r="CI6" s="21">
        <f t="shared" si="9"/>
        <v>289.60000000000002</v>
      </c>
      <c r="CJ6" s="21">
        <f t="shared" si="9"/>
        <v>228.64</v>
      </c>
      <c r="CK6" s="21">
        <f t="shared" si="9"/>
        <v>239.46</v>
      </c>
      <c r="CL6" s="20" t="str">
        <f>IF(CL7="","",IF(CL7="-","【-】","【"&amp;SUBSTITUTE(TEXT(CL7,"#,##0.00"),"-","△")&amp;"】"))</f>
        <v>【220.62】</v>
      </c>
      <c r="CM6" s="21" t="str">
        <f>IF(CM7="",NA(),CM7)</f>
        <v>-</v>
      </c>
      <c r="CN6" s="21" t="str">
        <f t="shared" ref="CN6:CV6" si="10">IF(CN7="",NA(),CN7)</f>
        <v>-</v>
      </c>
      <c r="CO6" s="21" t="str">
        <f t="shared" si="10"/>
        <v>-</v>
      </c>
      <c r="CP6" s="21" t="str">
        <f t="shared" si="10"/>
        <v>-</v>
      </c>
      <c r="CQ6" s="21" t="str">
        <f t="shared" si="10"/>
        <v>-</v>
      </c>
      <c r="CR6" s="21" t="str">
        <f t="shared" si="10"/>
        <v>-</v>
      </c>
      <c r="CS6" s="21" t="str">
        <f t="shared" si="10"/>
        <v>-</v>
      </c>
      <c r="CT6" s="21">
        <f t="shared" si="10"/>
        <v>36.71</v>
      </c>
      <c r="CU6" s="21">
        <f t="shared" si="10"/>
        <v>42.28</v>
      </c>
      <c r="CV6" s="21">
        <f t="shared" si="10"/>
        <v>41.06</v>
      </c>
      <c r="CW6" s="20" t="str">
        <f>IF(CW7="","",IF(CW7="-","【-】","【"&amp;SUBSTITUTE(TEXT(CW7,"#,##0.00"),"-","△")&amp;"】"))</f>
        <v>【42.22】</v>
      </c>
      <c r="CX6" s="21" t="str">
        <f>IF(CX7="",NA(),CX7)</f>
        <v>-</v>
      </c>
      <c r="CY6" s="21" t="str">
        <f t="shared" ref="CY6:DG6" si="11">IF(CY7="",NA(),CY7)</f>
        <v>-</v>
      </c>
      <c r="CZ6" s="21">
        <f t="shared" si="11"/>
        <v>61.98</v>
      </c>
      <c r="DA6" s="21">
        <f t="shared" si="11"/>
        <v>63.06</v>
      </c>
      <c r="DB6" s="21">
        <f t="shared" si="11"/>
        <v>63.26</v>
      </c>
      <c r="DC6" s="21" t="str">
        <f t="shared" si="11"/>
        <v>-</v>
      </c>
      <c r="DD6" s="21" t="str">
        <f t="shared" si="11"/>
        <v>-</v>
      </c>
      <c r="DE6" s="21">
        <f t="shared" si="11"/>
        <v>70.05</v>
      </c>
      <c r="DF6" s="21">
        <f t="shared" si="11"/>
        <v>84.34</v>
      </c>
      <c r="DG6" s="21">
        <f t="shared" si="11"/>
        <v>84.34</v>
      </c>
      <c r="DH6" s="20" t="str">
        <f>IF(DH7="","",IF(DH7="-","【-】","【"&amp;SUBSTITUTE(TEXT(DH7,"#,##0.00"),"-","△")&amp;"】"))</f>
        <v>【85.67】</v>
      </c>
      <c r="DI6" s="21" t="str">
        <f>IF(DI7="",NA(),DI7)</f>
        <v>-</v>
      </c>
      <c r="DJ6" s="21" t="str">
        <f t="shared" ref="DJ6:DR6" si="12">IF(DJ7="",NA(),DJ7)</f>
        <v>-</v>
      </c>
      <c r="DK6" s="21">
        <f t="shared" si="12"/>
        <v>2.66</v>
      </c>
      <c r="DL6" s="21">
        <f t="shared" si="12"/>
        <v>5.3</v>
      </c>
      <c r="DM6" s="21">
        <f t="shared" si="12"/>
        <v>7.91</v>
      </c>
      <c r="DN6" s="21" t="str">
        <f t="shared" si="12"/>
        <v>-</v>
      </c>
      <c r="DO6" s="21" t="str">
        <f t="shared" si="12"/>
        <v>-</v>
      </c>
      <c r="DP6" s="21">
        <f t="shared" si="12"/>
        <v>15.82</v>
      </c>
      <c r="DQ6" s="21">
        <f t="shared" si="12"/>
        <v>22.79</v>
      </c>
      <c r="DR6" s="21">
        <f t="shared" si="12"/>
        <v>24.8</v>
      </c>
      <c r="DS6" s="20" t="str">
        <f>IF(DS7="","",IF(DS7="-","【-】","【"&amp;SUBSTITUTE(TEXT(DS7,"#,##0.00"),"-","△")&amp;"】"))</f>
        <v>【28.00】</v>
      </c>
      <c r="DT6" s="21" t="str">
        <f>IF(DT7="",NA(),DT7)</f>
        <v>-</v>
      </c>
      <c r="DU6" s="21" t="str">
        <f t="shared" ref="DU6:EC6" si="13">IF(DU7="",NA(),DU7)</f>
        <v>-</v>
      </c>
      <c r="DV6" s="20">
        <f t="shared" si="13"/>
        <v>0</v>
      </c>
      <c r="DW6" s="20">
        <f t="shared" si="13"/>
        <v>0</v>
      </c>
      <c r="DX6" s="20">
        <f t="shared" si="13"/>
        <v>0</v>
      </c>
      <c r="DY6" s="21" t="str">
        <f t="shared" si="13"/>
        <v>-</v>
      </c>
      <c r="DZ6" s="21" t="str">
        <f t="shared" si="13"/>
        <v>-</v>
      </c>
      <c r="EA6" s="20">
        <f t="shared" si="13"/>
        <v>0</v>
      </c>
      <c r="EB6" s="21">
        <f t="shared" si="13"/>
        <v>0.01</v>
      </c>
      <c r="EC6" s="21">
        <f t="shared" si="13"/>
        <v>0.02</v>
      </c>
      <c r="ED6" s="20" t="str">
        <f>IF(ED7="","",IF(ED7="-","【-】","【"&amp;SUBSTITUTE(TEXT(ED7,"#,##0.00"),"-","△")&amp;"】"))</f>
        <v>【0.03】</v>
      </c>
      <c r="EE6" s="21" t="str">
        <f>IF(EE7="",NA(),EE7)</f>
        <v>-</v>
      </c>
      <c r="EF6" s="21" t="str">
        <f t="shared" ref="EF6:EN6" si="14">IF(EF7="",NA(),EF7)</f>
        <v>-</v>
      </c>
      <c r="EG6" s="20">
        <f t="shared" si="14"/>
        <v>0</v>
      </c>
      <c r="EH6" s="20">
        <f t="shared" si="14"/>
        <v>0</v>
      </c>
      <c r="EI6" s="20">
        <f t="shared" si="14"/>
        <v>0</v>
      </c>
      <c r="EJ6" s="21" t="str">
        <f t="shared" si="14"/>
        <v>-</v>
      </c>
      <c r="EK6" s="21" t="str">
        <f t="shared" si="14"/>
        <v>-</v>
      </c>
      <c r="EL6" s="21">
        <f t="shared" si="14"/>
        <v>0.02</v>
      </c>
      <c r="EM6" s="21">
        <f t="shared" si="14"/>
        <v>0.1</v>
      </c>
      <c r="EN6" s="21">
        <f t="shared" si="14"/>
        <v>0.08</v>
      </c>
      <c r="EO6" s="20" t="str">
        <f>IF(EO7="","",IF(EO7="-","【-】","【"&amp;SUBSTITUTE(TEXT(EO7,"#,##0.00"),"-","△")&amp;"】"))</f>
        <v>【0.13】</v>
      </c>
    </row>
    <row r="7" spans="1:148" s="22" customFormat="1" x14ac:dyDescent="0.15">
      <c r="A7" s="14"/>
      <c r="B7" s="23">
        <v>2022</v>
      </c>
      <c r="C7" s="23">
        <v>62090</v>
      </c>
      <c r="D7" s="23">
        <v>46</v>
      </c>
      <c r="E7" s="23">
        <v>17</v>
      </c>
      <c r="F7" s="23">
        <v>4</v>
      </c>
      <c r="G7" s="23">
        <v>0</v>
      </c>
      <c r="H7" s="23" t="s">
        <v>96</v>
      </c>
      <c r="I7" s="23" t="s">
        <v>97</v>
      </c>
      <c r="J7" s="23" t="s">
        <v>98</v>
      </c>
      <c r="K7" s="23" t="s">
        <v>99</v>
      </c>
      <c r="L7" s="23" t="s">
        <v>100</v>
      </c>
      <c r="M7" s="23" t="s">
        <v>101</v>
      </c>
      <c r="N7" s="24" t="s">
        <v>102</v>
      </c>
      <c r="O7" s="24">
        <v>35.130000000000003</v>
      </c>
      <c r="P7" s="24">
        <v>4.84</v>
      </c>
      <c r="Q7" s="24">
        <v>56.84</v>
      </c>
      <c r="R7" s="24">
        <v>4015</v>
      </c>
      <c r="S7" s="24">
        <v>25276</v>
      </c>
      <c r="T7" s="24">
        <v>214.67</v>
      </c>
      <c r="U7" s="24">
        <v>117.74</v>
      </c>
      <c r="V7" s="24">
        <v>1214</v>
      </c>
      <c r="W7" s="24">
        <v>0.96</v>
      </c>
      <c r="X7" s="24">
        <v>1264.58</v>
      </c>
      <c r="Y7" s="24" t="s">
        <v>102</v>
      </c>
      <c r="Z7" s="24" t="s">
        <v>102</v>
      </c>
      <c r="AA7" s="24">
        <v>105.72</v>
      </c>
      <c r="AB7" s="24">
        <v>103.16</v>
      </c>
      <c r="AC7" s="24">
        <v>103.02</v>
      </c>
      <c r="AD7" s="24" t="s">
        <v>102</v>
      </c>
      <c r="AE7" s="24" t="s">
        <v>102</v>
      </c>
      <c r="AF7" s="24">
        <v>100.3</v>
      </c>
      <c r="AG7" s="24">
        <v>106.09</v>
      </c>
      <c r="AH7" s="24">
        <v>106.44</v>
      </c>
      <c r="AI7" s="24">
        <v>104.54</v>
      </c>
      <c r="AJ7" s="24" t="s">
        <v>102</v>
      </c>
      <c r="AK7" s="24" t="s">
        <v>102</v>
      </c>
      <c r="AL7" s="24">
        <v>0</v>
      </c>
      <c r="AM7" s="24">
        <v>0</v>
      </c>
      <c r="AN7" s="24">
        <v>0</v>
      </c>
      <c r="AO7" s="24" t="s">
        <v>102</v>
      </c>
      <c r="AP7" s="24" t="s">
        <v>102</v>
      </c>
      <c r="AQ7" s="24">
        <v>254.91</v>
      </c>
      <c r="AR7" s="24">
        <v>69.42</v>
      </c>
      <c r="AS7" s="24">
        <v>72.86</v>
      </c>
      <c r="AT7" s="24">
        <v>65.930000000000007</v>
      </c>
      <c r="AU7" s="24" t="s">
        <v>102</v>
      </c>
      <c r="AV7" s="24" t="s">
        <v>102</v>
      </c>
      <c r="AW7" s="24">
        <v>16.440000000000001</v>
      </c>
      <c r="AX7" s="24">
        <v>19.86</v>
      </c>
      <c r="AY7" s="24">
        <v>20.6</v>
      </c>
      <c r="AZ7" s="24" t="s">
        <v>102</v>
      </c>
      <c r="BA7" s="24" t="s">
        <v>102</v>
      </c>
      <c r="BB7" s="24">
        <v>64.17</v>
      </c>
      <c r="BC7" s="24">
        <v>43.07</v>
      </c>
      <c r="BD7" s="24">
        <v>45.42</v>
      </c>
      <c r="BE7" s="24">
        <v>44.25</v>
      </c>
      <c r="BF7" s="24" t="s">
        <v>102</v>
      </c>
      <c r="BG7" s="24" t="s">
        <v>102</v>
      </c>
      <c r="BH7" s="24">
        <v>1945.61</v>
      </c>
      <c r="BI7" s="24">
        <v>1444.43</v>
      </c>
      <c r="BJ7" s="24">
        <v>3874.61</v>
      </c>
      <c r="BK7" s="24" t="s">
        <v>102</v>
      </c>
      <c r="BL7" s="24" t="s">
        <v>102</v>
      </c>
      <c r="BM7" s="24">
        <v>1209.45</v>
      </c>
      <c r="BN7" s="24">
        <v>1163.75</v>
      </c>
      <c r="BO7" s="24">
        <v>1195.47</v>
      </c>
      <c r="BP7" s="24">
        <v>1182.1099999999999</v>
      </c>
      <c r="BQ7" s="24" t="s">
        <v>102</v>
      </c>
      <c r="BR7" s="24" t="s">
        <v>102</v>
      </c>
      <c r="BS7" s="24">
        <v>100</v>
      </c>
      <c r="BT7" s="24">
        <v>90.32</v>
      </c>
      <c r="BU7" s="24">
        <v>100</v>
      </c>
      <c r="BV7" s="24" t="s">
        <v>102</v>
      </c>
      <c r="BW7" s="24" t="s">
        <v>102</v>
      </c>
      <c r="BX7" s="24">
        <v>55.93</v>
      </c>
      <c r="BY7" s="24">
        <v>72.599999999999994</v>
      </c>
      <c r="BZ7" s="24">
        <v>69.430000000000007</v>
      </c>
      <c r="CA7" s="24">
        <v>73.78</v>
      </c>
      <c r="CB7" s="24" t="s">
        <v>102</v>
      </c>
      <c r="CC7" s="24" t="s">
        <v>102</v>
      </c>
      <c r="CD7" s="24">
        <v>190.62</v>
      </c>
      <c r="CE7" s="24">
        <v>211.31</v>
      </c>
      <c r="CF7" s="24">
        <v>191.09</v>
      </c>
      <c r="CG7" s="24" t="s">
        <v>102</v>
      </c>
      <c r="CH7" s="24" t="s">
        <v>102</v>
      </c>
      <c r="CI7" s="24">
        <v>289.60000000000002</v>
      </c>
      <c r="CJ7" s="24">
        <v>228.64</v>
      </c>
      <c r="CK7" s="24">
        <v>239.46</v>
      </c>
      <c r="CL7" s="24">
        <v>220.62</v>
      </c>
      <c r="CM7" s="24" t="s">
        <v>102</v>
      </c>
      <c r="CN7" s="24" t="s">
        <v>102</v>
      </c>
      <c r="CO7" s="24" t="s">
        <v>102</v>
      </c>
      <c r="CP7" s="24" t="s">
        <v>102</v>
      </c>
      <c r="CQ7" s="24" t="s">
        <v>102</v>
      </c>
      <c r="CR7" s="24" t="s">
        <v>102</v>
      </c>
      <c r="CS7" s="24" t="s">
        <v>102</v>
      </c>
      <c r="CT7" s="24">
        <v>36.71</v>
      </c>
      <c r="CU7" s="24">
        <v>42.28</v>
      </c>
      <c r="CV7" s="24">
        <v>41.06</v>
      </c>
      <c r="CW7" s="24">
        <v>42.22</v>
      </c>
      <c r="CX7" s="24" t="s">
        <v>102</v>
      </c>
      <c r="CY7" s="24" t="s">
        <v>102</v>
      </c>
      <c r="CZ7" s="24">
        <v>61.98</v>
      </c>
      <c r="DA7" s="24">
        <v>63.06</v>
      </c>
      <c r="DB7" s="24">
        <v>63.26</v>
      </c>
      <c r="DC7" s="24" t="s">
        <v>102</v>
      </c>
      <c r="DD7" s="24" t="s">
        <v>102</v>
      </c>
      <c r="DE7" s="24">
        <v>70.05</v>
      </c>
      <c r="DF7" s="24">
        <v>84.34</v>
      </c>
      <c r="DG7" s="24">
        <v>84.34</v>
      </c>
      <c r="DH7" s="24">
        <v>85.67</v>
      </c>
      <c r="DI7" s="24" t="s">
        <v>102</v>
      </c>
      <c r="DJ7" s="24" t="s">
        <v>102</v>
      </c>
      <c r="DK7" s="24">
        <v>2.66</v>
      </c>
      <c r="DL7" s="24">
        <v>5.3</v>
      </c>
      <c r="DM7" s="24">
        <v>7.91</v>
      </c>
      <c r="DN7" s="24" t="s">
        <v>102</v>
      </c>
      <c r="DO7" s="24" t="s">
        <v>102</v>
      </c>
      <c r="DP7" s="24">
        <v>15.82</v>
      </c>
      <c r="DQ7" s="24">
        <v>22.79</v>
      </c>
      <c r="DR7" s="24">
        <v>24.8</v>
      </c>
      <c r="DS7" s="24">
        <v>28</v>
      </c>
      <c r="DT7" s="24" t="s">
        <v>102</v>
      </c>
      <c r="DU7" s="24" t="s">
        <v>102</v>
      </c>
      <c r="DV7" s="24">
        <v>0</v>
      </c>
      <c r="DW7" s="24">
        <v>0</v>
      </c>
      <c r="DX7" s="24">
        <v>0</v>
      </c>
      <c r="DY7" s="24" t="s">
        <v>102</v>
      </c>
      <c r="DZ7" s="24" t="s">
        <v>102</v>
      </c>
      <c r="EA7" s="24">
        <v>0</v>
      </c>
      <c r="EB7" s="24">
        <v>0.01</v>
      </c>
      <c r="EC7" s="24">
        <v>0.02</v>
      </c>
      <c r="ED7" s="24">
        <v>0.03</v>
      </c>
      <c r="EE7" s="24" t="s">
        <v>102</v>
      </c>
      <c r="EF7" s="24" t="s">
        <v>102</v>
      </c>
      <c r="EG7" s="24">
        <v>0</v>
      </c>
      <c r="EH7" s="24">
        <v>0</v>
      </c>
      <c r="EI7" s="24">
        <v>0</v>
      </c>
      <c r="EJ7" s="24" t="s">
        <v>102</v>
      </c>
      <c r="EK7" s="24" t="s">
        <v>102</v>
      </c>
      <c r="EL7" s="24">
        <v>0.02</v>
      </c>
      <c r="EM7" s="24">
        <v>0.1</v>
      </c>
      <c r="EN7" s="24">
        <v>0.08</v>
      </c>
      <c r="EO7" s="24">
        <v>0.13</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8" x14ac:dyDescent="0.15">
      <c r="B11">
        <v>4</v>
      </c>
      <c r="C11">
        <v>3</v>
      </c>
      <c r="D11">
        <v>2</v>
      </c>
      <c r="E11">
        <v>1</v>
      </c>
      <c r="F11">
        <v>0</v>
      </c>
      <c r="G11" t="s">
        <v>108</v>
      </c>
    </row>
    <row r="12" spans="1:148" x14ac:dyDescent="0.15">
      <c r="B12">
        <v>1</v>
      </c>
      <c r="C12">
        <v>1</v>
      </c>
      <c r="D12">
        <v>2</v>
      </c>
      <c r="E12">
        <v>3</v>
      </c>
      <c r="F12">
        <v>4</v>
      </c>
      <c r="G12" t="s">
        <v>109</v>
      </c>
    </row>
    <row r="13" spans="1:148" x14ac:dyDescent="0.15">
      <c r="B13" t="s">
        <v>110</v>
      </c>
      <c r="C13" t="s">
        <v>111</v>
      </c>
      <c r="D13" t="s">
        <v>112</v>
      </c>
      <c r="E13" t="s">
        <v>113</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L4101-sui-106 </cp:lastModifiedBy>
  <cp:lastPrinted>2024-01-19T10:13:23Z</cp:lastPrinted>
  <dcterms:created xsi:type="dcterms:W3CDTF">2023-12-12T00:54:08Z</dcterms:created>
  <dcterms:modified xsi:type="dcterms:W3CDTF">2024-01-23T04:28:08Z</dcterms:modified>
  <cp:category/>
</cp:coreProperties>
</file>