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010374\New_R2\02　公営企業\02　公営企業決算統計\00　総括\R5\99_経営比較分析表\060116_経営比較分析表(R4決算)の分析\03_経営比較分析表の公表\08_★完成版★(HPアップロード用)\01_水道事業(簡水含む)〇\"/>
    </mc:Choice>
  </mc:AlternateContent>
  <workbookProtection workbookAlgorithmName="SHA-512" workbookHashValue="wgaN7MTFJdZLKF+pk0F+cfTsLBGRe80VO/ctqADaDSnnJHMpA1asnIFlqaw91gUI7PJUHpRAPU8m4AlW3LUk4Q==" workbookSaltValue="LDa2qpwyIv4VSLV8ynBjaQ==" workbookSpinCount="100000" lockStructure="1"/>
  <bookViews>
    <workbookView xWindow="-120" yWindow="-120" windowWidth="29040" windowHeight="1584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J85" i="4"/>
  <c r="I85" i="4"/>
  <c r="H85" i="4"/>
  <c r="E85" i="4"/>
  <c r="BB10" i="4"/>
  <c r="AT10" i="4"/>
  <c r="AL10" i="4"/>
  <c r="W10" i="4"/>
  <c r="I10" i="4"/>
  <c r="B10" i="4"/>
  <c r="BB8" i="4"/>
  <c r="AT8" i="4"/>
  <c r="AL8" i="4"/>
  <c r="W8" i="4"/>
  <c r="P8" i="4"/>
  <c r="I8" i="4"/>
  <c r="B8"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<sst xmlns="http://schemas.openxmlformats.org/spreadsheetml/2006/main" count="228" uniqueCount="115">
  <si>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</si>
  <si>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</si>
  <si>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</si>
  <si>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</si>
  <si>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</si>
  <si>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</si>
  <si>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</si>
  <si>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</si>
  <si>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</si>
  <si>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</si>
  <si>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</si>
  <si>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</si>
  <si>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</si>
  <si>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</si>
  <si>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</si>
  <si>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</si>
  <si>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</si>
  <si>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</si>
  <si>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</si>
  <si>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</si>
  <si>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</si>
  <si>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</si>
  <si>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</si>
  <si>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</si>
  <si>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</si>
  <si>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</si>
  <si>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</si>
  <si>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</si>
  <si>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</si>
  <si>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</si>
  <si>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</si>
  <si>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</si>
  <si>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</si>
  <si>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</si>
  <si>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</si>
  <si>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</si>
  <si>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</si>
  <si>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</si>
  <si>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</si>
  <si>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</si>
  <si>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</si>
  <si>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</si>
  <si>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</si>
  <si>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</si>
  <si>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</si>
  <si>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</si>
  <si>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</si>
  <si>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</si>
  <si>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</si>
  <si>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</si>
  <si>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</si>
  <si>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</si>
  <si>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</si>
  <si>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</si>
  <si>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</si>
  <si>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</si>
  <si>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</si>
  <si>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</si>
  <si>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</si>
  <si>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</si>
  <si>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</si>
  <si>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</si>
  <si>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</si>
  <si>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</si>
  <si>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</si>
  <si>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</si>
  <si>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</si>
  <si>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</si>
  <si>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</si>
  <si>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</si>
  <si>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</si>
  <si>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</si>
  <si>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</si>
  <si>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</si>
  <si>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</si>
  <si>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</si>
  <si>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</si>
  <si>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</si>
  <si>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</si>
  <si>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</si>
  <si>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</si>
  <si>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</si>
  <si>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</si>
  <si>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</si>
  <si>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</si>
  <si>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</si>
  <si>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</si>
  <si>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</si>
  <si>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</si>
  <si>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</si>
  <si>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</si>
  <si>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</si>
  <si>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</si>
  <si>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天童市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</si>
  <si>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</si>
  <si>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</si>
  <si>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</si>
  <si>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</si>
  <si>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</si>
  <si>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</si>
  <si>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</si>
  <si>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</si>
  <si>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</si>
  <si>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</si>
  <si>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</si>
  <si>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</si>
  <si>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</si>
  <si>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</si>
  <si>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</si>
  <si>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</si>
  <si>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</si>
  <si>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</si>
  <si>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経常収支比率（①）、料金回収率（⑤）、流動比率（③）等が比較的高いことから、現状は給水収益を主とした適切な経営状況である。しかしながら、今後は、給水収益の増加を見込むことができない状況で管路の更新投資と適切な維持管理を実施する必要があるため、更なる経費の削減等を行い、高い有収率を維持しつつ持続的な経営を行う。</t>
    <rPh sb="1" eb="7">
      <t>ケイジョウシュウシヒリツ</t>
    </rPh>
    <rPh sb="11" eb="16">
      <t>リョウキンカイシュウリツ</t>
    </rPh>
    <rPh sb="20" eb="24">
      <t>リュウドウヒリツ</t>
    </rPh>
    <rPh sb="27" eb="28">
      <t>トウ</t>
    </rPh>
    <rPh sb="29" eb="32">
      <t>ヒカクテキ</t>
    </rPh>
    <rPh sb="32" eb="33">
      <t>タカ</t>
    </rPh>
    <rPh sb="39" eb="41">
      <t>ゲンジョウ</t>
    </rPh>
    <rPh sb="42" eb="46">
      <t>キュウスイシュウエキ</t>
    </rPh>
    <rPh sb="47" eb="48">
      <t>オモ</t>
    </rPh>
    <rPh sb="51" eb="53">
      <t>テキセツ</t>
    </rPh>
    <rPh sb="54" eb="58">
      <t>ケイエイジョウキョウ</t>
    </rPh>
    <rPh sb="69" eb="71">
      <t>コンゴ</t>
    </rPh>
    <rPh sb="73" eb="77">
      <t>キュウスイシュウエキ</t>
    </rPh>
    <rPh sb="78" eb="80">
      <t>ゾウカ</t>
    </rPh>
    <rPh sb="81" eb="83">
      <t>ミコ</t>
    </rPh>
    <rPh sb="91" eb="93">
      <t>ジョウキョウ</t>
    </rPh>
    <rPh sb="94" eb="96">
      <t>カンロ</t>
    </rPh>
    <rPh sb="97" eb="101">
      <t>コウシントウシ</t>
    </rPh>
    <rPh sb="102" eb="104">
      <t>テキセツ</t>
    </rPh>
    <rPh sb="105" eb="109">
      <t>イジカンリ</t>
    </rPh>
    <rPh sb="110" eb="112">
      <t>ジッシ</t>
    </rPh>
    <rPh sb="114" eb="116">
      <t>ヒツヨウ</t>
    </rPh>
    <rPh sb="122" eb="123">
      <t>サラ</t>
    </rPh>
    <rPh sb="125" eb="127">
      <t>ケイヒ</t>
    </rPh>
    <rPh sb="128" eb="131">
      <t>サクゲントウ</t>
    </rPh>
    <rPh sb="132" eb="133">
      <t>オコナ</t>
    </rPh>
    <rPh sb="135" eb="136">
      <t>タカ</t>
    </rPh>
    <rPh sb="137" eb="140">
      <t>ユウシュウリツ</t>
    </rPh>
    <rPh sb="141" eb="143">
      <t>イジ</t>
    </rPh>
    <rPh sb="146" eb="149">
      <t>ジゾクテキ</t>
    </rPh>
    <rPh sb="150" eb="152">
      <t>ケイエイ</t>
    </rPh>
    <rPh sb="153" eb="154">
      <t>オコナ</t>
    </rPh>
    <phoneticPr fontId="4"/>
  </si>
  <si>
    <t>　有形固定資産減価償却率（①）は、償却資産における減価償却済みの部分の割合を示すもので、毎年度上昇し続けている。当年度は45.04％であり、前年度と比較すると0.88ポイント増加した。老朽化の度合いは類似団体や全国平均よりも低いが、上昇傾向にあるため、今後は老朽管や施設の更新を計画的に行っていかなければならない。
　法定耐用年数を超えた管路延長の割合を示す管路経年化率（②）についても、類似団体や全国平均よりも低い水準であり、当年度は昨年度よりも若干低くなっているが、長期的にみると緩やかな上昇傾向にある。
　当年度に更新した管路延長の割合を示す管路更新率（③）は、令和4年度は比率は下がったが、類似団体や全国平均の値を超えている。今後も、平均して1％の更新率となるよう、更新計画に基づいた投資を行っていく。</t>
    <rPh sb="1" eb="3">
      <t>ユウケイ</t>
    </rPh>
    <rPh sb="3" eb="7">
      <t>コテイシサン</t>
    </rPh>
    <rPh sb="7" eb="12">
      <t>ゲンカショウキャクリツ</t>
    </rPh>
    <rPh sb="17" eb="21">
      <t>ショウキャクシサン</t>
    </rPh>
    <rPh sb="25" eb="30">
      <t>ゲンカショウキャクズ</t>
    </rPh>
    <rPh sb="32" eb="34">
      <t>ブブン</t>
    </rPh>
    <rPh sb="35" eb="37">
      <t>ワリアイ</t>
    </rPh>
    <rPh sb="38" eb="39">
      <t>シメ</t>
    </rPh>
    <rPh sb="44" eb="47">
      <t>マイネンド</t>
    </rPh>
    <rPh sb="47" eb="49">
      <t>ジョウショウシ</t>
    </rPh>
    <rPh sb="49" eb="51">
      <t>ツヅ</t>
    </rPh>
    <rPh sb="56" eb="59">
      <t>トウネンド</t>
    </rPh>
    <rPh sb="70" eb="73">
      <t>ゼンネンド</t>
    </rPh>
    <rPh sb="74" eb="76">
      <t>ヒカク</t>
    </rPh>
    <rPh sb="87" eb="89">
      <t>ゾウカ</t>
    </rPh>
    <rPh sb="92" eb="95">
      <t>ロウキュウカ</t>
    </rPh>
    <rPh sb="96" eb="98">
      <t>ドア</t>
    </rPh>
    <rPh sb="100" eb="104">
      <t>ルイジダンタイ</t>
    </rPh>
    <rPh sb="105" eb="109">
      <t>ゼンコクヘイキン</t>
    </rPh>
    <rPh sb="112" eb="113">
      <t>ヒク</t>
    </rPh>
    <rPh sb="116" eb="120">
      <t>ジョウショウケイコウ</t>
    </rPh>
    <rPh sb="126" eb="128">
      <t>コンゴ</t>
    </rPh>
    <rPh sb="129" eb="132">
      <t>ロウキュウカン</t>
    </rPh>
    <rPh sb="133" eb="135">
      <t>シセツ</t>
    </rPh>
    <rPh sb="136" eb="138">
      <t>コウシン</t>
    </rPh>
    <rPh sb="139" eb="142">
      <t>ケイカクテキ</t>
    </rPh>
    <rPh sb="143" eb="144">
      <t>オコナ</t>
    </rPh>
    <rPh sb="159" eb="165">
      <t>ホウテイタイヨウネンスウ</t>
    </rPh>
    <rPh sb="166" eb="167">
      <t>コ</t>
    </rPh>
    <rPh sb="169" eb="171">
      <t>カンロ</t>
    </rPh>
    <rPh sb="171" eb="173">
      <t>エンチョウ</t>
    </rPh>
    <rPh sb="174" eb="176">
      <t>ワリアイ</t>
    </rPh>
    <rPh sb="177" eb="178">
      <t>シメ</t>
    </rPh>
    <rPh sb="179" eb="183">
      <t>カンロケイネン</t>
    </rPh>
    <rPh sb="224" eb="226">
      <t>ジャッカン</t>
    </rPh>
    <rPh sb="284" eb="286">
      <t>レイワ</t>
    </rPh>
    <rPh sb="287" eb="289">
      <t>ネンド</t>
    </rPh>
    <phoneticPr fontId="4"/>
  </si>
  <si>
    <t>　本市水道事業では、経常収支比率（①）及び料金回収率（⑤）が100％を超えており、給水にかかる費用が給水収益によって適切に賄われている状況にある。令和3年度から比率も増加し、全国平均や類似団体と比較しても高い値となっている。今後も健全な経営を行うために費用削減を続け、適切な更新投資に充てる財源の確保を行う。
　短期債務に対する支払能力を表す流動比率（③）は令和3年度に減少したものの、令和4年度も100％を上回っている。企業債償還など流動負債の増加を見越し今後も流動資産を増加させ、支払能力を高める経営を行っていく必要がある。
　企業債残高対給水収益比率（④）は、給水収益の維持と企業債の計画的な償還により、類似団体より低い値を維持している。今後は、現在の水準を保ちつつ、企業債の新規借入も活用して、大規模修繕に備えるとともに必要な更新投資を行っていく。
　給水原価（⑥）は年間給水量の全量を広域水道から受水しているため、類似団体と比較して高くなっているが、当年度は経常費用の減少により値が減少した。
　施設利用率（⑦）や有収率（⑧）は類似団体や全国平均よりも高い値を維持し続けている。今後も、高い水準の維持を目指し、適切な更新と漏水調査業務等により、予防的に管路の維持を実施していく。</t>
    <rPh sb="1" eb="3">
      <t>ホンシ</t>
    </rPh>
    <rPh sb="3" eb="7">
      <t>スイドウジギョウ</t>
    </rPh>
    <rPh sb="10" eb="16">
      <t>ケイジョウシュウシヒリツ</t>
    </rPh>
    <rPh sb="19" eb="20">
      <t>オヨ</t>
    </rPh>
    <rPh sb="21" eb="26">
      <t>リョウキンカイシュウリツ</t>
    </rPh>
    <rPh sb="35" eb="36">
      <t>コ</t>
    </rPh>
    <rPh sb="41" eb="43">
      <t>キュウスイ</t>
    </rPh>
    <rPh sb="47" eb="49">
      <t>ヒヨウ</t>
    </rPh>
    <rPh sb="50" eb="54">
      <t>キュウスイシュウエキ</t>
    </rPh>
    <rPh sb="58" eb="60">
      <t>テキセツ</t>
    </rPh>
    <rPh sb="61" eb="62">
      <t>マカナ</t>
    </rPh>
    <rPh sb="67" eb="69">
      <t>ジョウキョウ</t>
    </rPh>
    <rPh sb="80" eb="82">
      <t>ヒリツ</t>
    </rPh>
    <rPh sb="83" eb="85">
      <t>ゾウカ</t>
    </rPh>
    <rPh sb="87" eb="91">
      <t>ゼンコクヘイキン</t>
    </rPh>
    <rPh sb="92" eb="96">
      <t>ルイジダンタイ</t>
    </rPh>
    <rPh sb="97" eb="99">
      <t>ヒカク</t>
    </rPh>
    <rPh sb="102" eb="103">
      <t>タカ</t>
    </rPh>
    <rPh sb="104" eb="105">
      <t>アタイ</t>
    </rPh>
    <rPh sb="112" eb="114">
      <t>コンゴ</t>
    </rPh>
    <rPh sb="115" eb="117">
      <t>ケンゼン</t>
    </rPh>
    <rPh sb="118" eb="120">
      <t>ケイエイ</t>
    </rPh>
    <rPh sb="121" eb="122">
      <t>オコナ</t>
    </rPh>
    <rPh sb="126" eb="130">
      <t>ヒヨウサクゲン</t>
    </rPh>
    <rPh sb="131" eb="132">
      <t>ツヅ</t>
    </rPh>
    <rPh sb="134" eb="136">
      <t>テキセツ</t>
    </rPh>
    <rPh sb="137" eb="141">
      <t>コウシントウシ</t>
    </rPh>
    <rPh sb="142" eb="143">
      <t>ア</t>
    </rPh>
    <rPh sb="145" eb="147">
      <t>ザイゲン</t>
    </rPh>
    <rPh sb="148" eb="150">
      <t>カクホ</t>
    </rPh>
    <rPh sb="151" eb="152">
      <t>オコナ</t>
    </rPh>
    <rPh sb="156" eb="160">
      <t>タンキサイム</t>
    </rPh>
    <rPh sb="161" eb="162">
      <t>タイ</t>
    </rPh>
    <rPh sb="164" eb="168">
      <t>シハライノウリョク</t>
    </rPh>
    <rPh sb="169" eb="170">
      <t>アラワ</t>
    </rPh>
    <rPh sb="171" eb="175">
      <t>リュウドウヒリツ</t>
    </rPh>
    <rPh sb="185" eb="187">
      <t>ゲンショウ</t>
    </rPh>
    <rPh sb="193" eb="195">
      <t>レイワ</t>
    </rPh>
    <rPh sb="196" eb="198">
      <t>ネンド</t>
    </rPh>
    <rPh sb="204" eb="206">
      <t>ウワマワ</t>
    </rPh>
    <rPh sb="211" eb="214">
      <t>キギョウサイ</t>
    </rPh>
    <rPh sb="214" eb="216">
      <t>ショウカン</t>
    </rPh>
    <rPh sb="218" eb="222">
      <t>リュウドウフサイ</t>
    </rPh>
    <rPh sb="223" eb="225">
      <t>ゾウカ</t>
    </rPh>
    <rPh sb="226" eb="228">
      <t>ミコ</t>
    </rPh>
    <rPh sb="229" eb="231">
      <t>コンゴ</t>
    </rPh>
    <rPh sb="232" eb="236">
      <t>リュウドウシサン</t>
    </rPh>
    <rPh sb="237" eb="239">
      <t>ゾウカ</t>
    </rPh>
    <rPh sb="242" eb="244">
      <t>シハラ</t>
    </rPh>
    <rPh sb="244" eb="246">
      <t>ノウリョク</t>
    </rPh>
    <rPh sb="247" eb="248">
      <t>タカ</t>
    </rPh>
    <rPh sb="250" eb="252">
      <t>ケイエイ</t>
    </rPh>
    <rPh sb="253" eb="254">
      <t>オコナ</t>
    </rPh>
    <rPh sb="258" eb="260">
      <t>ヒツヨウ</t>
    </rPh>
    <rPh sb="266" eb="269">
      <t>キギョウサイ</t>
    </rPh>
    <rPh sb="269" eb="271">
      <t>ザンダカ</t>
    </rPh>
    <rPh sb="271" eb="272">
      <t>タイ</t>
    </rPh>
    <rPh sb="272" eb="276">
      <t>キュウスイシュウエキ</t>
    </rPh>
    <rPh sb="276" eb="278">
      <t>ヒリツ</t>
    </rPh>
    <rPh sb="283" eb="287">
      <t>キュウスイシュウエキ</t>
    </rPh>
    <rPh sb="288" eb="290">
      <t>イジ</t>
    </rPh>
    <rPh sb="291" eb="294">
      <t>キギョウサイ</t>
    </rPh>
    <rPh sb="295" eb="298">
      <t>ケイカクテキ</t>
    </rPh>
    <rPh sb="299" eb="301">
      <t>ショウカン</t>
    </rPh>
    <rPh sb="305" eb="309">
      <t>ルイジダンタイ</t>
    </rPh>
    <rPh sb="311" eb="312">
      <t>ヒク</t>
    </rPh>
    <rPh sb="313" eb="314">
      <t>アタイ</t>
    </rPh>
    <rPh sb="315" eb="317">
      <t>イジ</t>
    </rPh>
    <rPh sb="322" eb="324">
      <t>コンゴ</t>
    </rPh>
    <rPh sb="326" eb="328">
      <t>ゲンザイ</t>
    </rPh>
    <rPh sb="329" eb="331">
      <t>スイジュン</t>
    </rPh>
    <rPh sb="332" eb="333">
      <t>タモ</t>
    </rPh>
    <rPh sb="337" eb="340">
      <t>キギョウサイ</t>
    </rPh>
    <rPh sb="341" eb="345">
      <t>シンキカリイレ</t>
    </rPh>
    <rPh sb="346" eb="348">
      <t>カツヨウ</t>
    </rPh>
    <rPh sb="351" eb="356">
      <t>ダイキボシュウゼン</t>
    </rPh>
    <rPh sb="357" eb="358">
      <t>ソナ</t>
    </rPh>
    <rPh sb="364" eb="366">
      <t>ヒツヨウ</t>
    </rPh>
    <rPh sb="367" eb="371">
      <t>コウシントウシ</t>
    </rPh>
    <rPh sb="372" eb="373">
      <t>オコナ</t>
    </rPh>
    <rPh sb="380" eb="384">
      <t>キュウスイゲンカ</t>
    </rPh>
    <rPh sb="388" eb="390">
      <t>ネンカン</t>
    </rPh>
    <rPh sb="390" eb="393">
      <t>キュウスイリョウ</t>
    </rPh>
    <rPh sb="394" eb="396">
      <t>ゼンリョウ</t>
    </rPh>
    <rPh sb="397" eb="399">
      <t>コウイキ</t>
    </rPh>
    <rPh sb="399" eb="401">
      <t>スイドウ</t>
    </rPh>
    <rPh sb="403" eb="405">
      <t>ジュスイ</t>
    </rPh>
    <rPh sb="412" eb="414">
      <t>ルイジ</t>
    </rPh>
    <rPh sb="414" eb="416">
      <t>ダンタイ</t>
    </rPh>
    <rPh sb="417" eb="419">
      <t>ヒカク</t>
    </rPh>
    <rPh sb="421" eb="422">
      <t>タカ</t>
    </rPh>
    <rPh sb="430" eb="433">
      <t>トウネンド</t>
    </rPh>
    <rPh sb="434" eb="438">
      <t>ケイジョウヒヨウ</t>
    </rPh>
    <rPh sb="439" eb="441">
      <t>ゲンショウ</t>
    </rPh>
    <rPh sb="444" eb="445">
      <t>アタイ</t>
    </rPh>
    <rPh sb="446" eb="448">
      <t>ゲンショウ</t>
    </rPh>
    <rPh sb="453" eb="455">
      <t>シセツ</t>
    </rPh>
    <rPh sb="455" eb="458">
      <t>リヨウリツ</t>
    </rPh>
    <rPh sb="462" eb="465">
      <t>ユウシュウリツ</t>
    </rPh>
    <rPh sb="469" eb="473">
      <t>ルイジダンタイ</t>
    </rPh>
    <rPh sb="474" eb="478">
      <t>ゼンコクヘイキン</t>
    </rPh>
    <rPh sb="481" eb="482">
      <t>タカ</t>
    </rPh>
    <rPh sb="483" eb="484">
      <t>アタイ</t>
    </rPh>
    <rPh sb="485" eb="487">
      <t>イジ</t>
    </rPh>
    <rPh sb="488" eb="489">
      <t>ツヅ</t>
    </rPh>
    <rPh sb="494" eb="496">
      <t>コンゴ</t>
    </rPh>
    <rPh sb="498" eb="499">
      <t>タカ</t>
    </rPh>
    <rPh sb="500" eb="502">
      <t>スイジュン</t>
    </rPh>
    <rPh sb="503" eb="505">
      <t>イジ</t>
    </rPh>
    <rPh sb="506" eb="508">
      <t>メザ</t>
    </rPh>
    <rPh sb="510" eb="512">
      <t>テキセツ</t>
    </rPh>
    <rPh sb="513" eb="515">
      <t>コウシン</t>
    </rPh>
    <rPh sb="516" eb="518">
      <t>ロウスイ</t>
    </rPh>
    <rPh sb="518" eb="520">
      <t>チョウサ</t>
    </rPh>
    <rPh sb="520" eb="523">
      <t>ギョウムトウ</t>
    </rPh>
    <rPh sb="527" eb="530">
      <t>ヨボウテキ</t>
    </rPh>
    <rPh sb="531" eb="533">
      <t>カンロ</t>
    </rPh>
    <rPh sb="534" eb="536">
      <t>イジ</t>
    </rPh>
    <rPh sb="537" eb="53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</si>
</sst>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0.72</c:v>
                </c:pt>
                <c:pt idx="1">
                  <c:v>0.7</c:v>
                </c:pt>
                <c:pt idx="2">
                  <c:v>0.71</c:v>
                </c:pt>
                <c:pt idx="3">
                  <c:v>0.98</c:v>
                </c:pt>
                <c:pt idx="4">
                  <c:v>0.79</c:v>
                </c:pt>
              </c:numCache>
            </c:numRef>
          </c:val>
          <c:extLst>
            <c:ext xmlns:c16="http://schemas.microsoft.com/office/drawing/2014/chart" uri="{C3380CC4-5D6E-409C-BE32-E72D297353CC}">
              <c16:uniqueId val="{00000000-488F-43F6-89D0-2A7FF1D2786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0.63</c:v>
                </c:pt>
                <c:pt idx="2">
                  <c:v>0.6</c:v>
                </c:pt>
                <c:pt idx="3">
                  <c:v>0.56000000000000005</c:v>
                </c:pt>
                <c:pt idx="4">
                  <c:v>0.6</c:v>
                </c:pt>
              </c:numCache>
            </c:numRef>
          </c:val>
          <c:smooth val="0"/>
          <c:extLst>
            <c:ext xmlns:c16="http://schemas.microsoft.com/office/drawing/2014/chart" uri="{C3380CC4-5D6E-409C-BE32-E72D297353CC}">
              <c16:uniqueId val="{00000001-488F-43F6-89D0-2A7FF1D2786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73.180000000000007</c:v>
                </c:pt>
                <c:pt idx="1">
                  <c:v>72.489999999999995</c:v>
                </c:pt>
                <c:pt idx="2">
                  <c:v>73.11</c:v>
                </c:pt>
                <c:pt idx="3">
                  <c:v>72.45</c:v>
                </c:pt>
                <c:pt idx="4">
                  <c:v>71.02</c:v>
                </c:pt>
              </c:numCache>
            </c:numRef>
          </c:val>
          <c:extLst>
            <c:ext xmlns:c16="http://schemas.microsoft.com/office/drawing/2014/chart" uri="{C3380CC4-5D6E-409C-BE32-E72D297353CC}">
              <c16:uniqueId val="{00000000-FD22-4052-B455-71566B089F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59.46</c:v>
                </c:pt>
                <c:pt idx="1">
                  <c:v>59.51</c:v>
                </c:pt>
                <c:pt idx="2">
                  <c:v>59.91</c:v>
                </c:pt>
                <c:pt idx="3">
                  <c:v>59.4</c:v>
                </c:pt>
                <c:pt idx="4">
                  <c:v>59.24</c:v>
                </c:pt>
              </c:numCache>
            </c:numRef>
          </c:val>
          <c:smooth val="0"/>
          <c:extLst>
            <c:ext xmlns:c16="http://schemas.microsoft.com/office/drawing/2014/chart" uri="{C3380CC4-5D6E-409C-BE32-E72D297353CC}">
              <c16:uniqueId val="{00000001-FD22-4052-B455-71566B089F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92.16</c:v>
                </c:pt>
                <c:pt idx="1">
                  <c:v>91.66</c:v>
                </c:pt>
                <c:pt idx="2">
                  <c:v>91.13</c:v>
                </c:pt>
                <c:pt idx="3">
                  <c:v>91.05</c:v>
                </c:pt>
                <c:pt idx="4">
                  <c:v>92.34</c:v>
                </c:pt>
              </c:numCache>
            </c:numRef>
          </c:val>
          <c:extLst>
            <c:ext xmlns:c16="http://schemas.microsoft.com/office/drawing/2014/chart" uri="{C3380CC4-5D6E-409C-BE32-E72D297353CC}">
              <c16:uniqueId val="{00000000-B8B3-40EA-B31D-F76221FFF5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87.41</c:v>
                </c:pt>
                <c:pt idx="1">
                  <c:v>87.08</c:v>
                </c:pt>
                <c:pt idx="2">
                  <c:v>87.26</c:v>
                </c:pt>
                <c:pt idx="3">
                  <c:v>87.57</c:v>
                </c:pt>
                <c:pt idx="4">
                  <c:v>87.26</c:v>
                </c:pt>
              </c:numCache>
            </c:numRef>
          </c:val>
          <c:smooth val="0"/>
          <c:extLst>
            <c:ext xmlns:c16="http://schemas.microsoft.com/office/drawing/2014/chart" uri="{C3380CC4-5D6E-409C-BE32-E72D297353CC}">
              <c16:uniqueId val="{00000001-B8B3-40EA-B31D-F76221FFF5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124.19</c:v>
                </c:pt>
                <c:pt idx="1">
                  <c:v>121.55</c:v>
                </c:pt>
                <c:pt idx="2">
                  <c:v>122.38</c:v>
                </c:pt>
                <c:pt idx="3">
                  <c:v>117.65</c:v>
                </c:pt>
                <c:pt idx="4">
                  <c:v>117.85</c:v>
                </c:pt>
              </c:numCache>
            </c:numRef>
          </c:val>
          <c:extLst>
            <c:ext xmlns:c16="http://schemas.microsoft.com/office/drawing/2014/chart" uri="{C3380CC4-5D6E-409C-BE32-E72D297353CC}">
              <c16:uniqueId val="{00000000-8B2B-4230-A178-766C20D5D97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111.44</c:v>
                </c:pt>
                <c:pt idx="1">
                  <c:v>111.17</c:v>
                </c:pt>
                <c:pt idx="2">
                  <c:v>110.91</c:v>
                </c:pt>
                <c:pt idx="3">
                  <c:v>111.49</c:v>
                </c:pt>
                <c:pt idx="4">
                  <c:v>109.09</c:v>
                </c:pt>
              </c:numCache>
            </c:numRef>
          </c:val>
          <c:smooth val="0"/>
          <c:extLst>
            <c:ext xmlns:c16="http://schemas.microsoft.com/office/drawing/2014/chart" uri="{C3380CC4-5D6E-409C-BE32-E72D297353CC}">
              <c16:uniqueId val="{00000001-8B2B-4230-A178-766C20D5D97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41.72</c:v>
                </c:pt>
                <c:pt idx="1">
                  <c:v>42.2</c:v>
                </c:pt>
                <c:pt idx="2">
                  <c:v>43.39</c:v>
                </c:pt>
                <c:pt idx="3">
                  <c:v>44.16</c:v>
                </c:pt>
                <c:pt idx="4">
                  <c:v>45.04</c:v>
                </c:pt>
              </c:numCache>
            </c:numRef>
          </c:val>
          <c:extLst>
            <c:ext xmlns:c16="http://schemas.microsoft.com/office/drawing/2014/chart" uri="{C3380CC4-5D6E-409C-BE32-E72D297353CC}">
              <c16:uniqueId val="{00000000-8D5A-4520-B87B-46C45FED6DF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47.62</c:v>
                </c:pt>
                <c:pt idx="1">
                  <c:v>48.55</c:v>
                </c:pt>
                <c:pt idx="2">
                  <c:v>49.2</c:v>
                </c:pt>
                <c:pt idx="3">
                  <c:v>50.01</c:v>
                </c:pt>
                <c:pt idx="4">
                  <c:v>50.99</c:v>
                </c:pt>
              </c:numCache>
            </c:numRef>
          </c:val>
          <c:smooth val="0"/>
          <c:extLst>
            <c:ext xmlns:c16="http://schemas.microsoft.com/office/drawing/2014/chart" uri="{C3380CC4-5D6E-409C-BE32-E72D297353CC}">
              <c16:uniqueId val="{00000001-8D5A-4520-B87B-46C45FED6DF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7.13</c:v>
                </c:pt>
                <c:pt idx="1">
                  <c:v>9.33</c:v>
                </c:pt>
                <c:pt idx="2">
                  <c:v>9.41</c:v>
                </c:pt>
                <c:pt idx="3">
                  <c:v>8.43</c:v>
                </c:pt>
                <c:pt idx="4">
                  <c:v>8.26</c:v>
                </c:pt>
              </c:numCache>
            </c:numRef>
          </c:val>
          <c:extLst>
            <c:ext xmlns:c16="http://schemas.microsoft.com/office/drawing/2014/chart" uri="{C3380CC4-5D6E-409C-BE32-E72D297353CC}">
              <c16:uniqueId val="{00000000-7FED-42B7-B9D5-92BCA50571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16.27</c:v>
                </c:pt>
                <c:pt idx="1">
                  <c:v>17.11</c:v>
                </c:pt>
                <c:pt idx="2">
                  <c:v>18.329999999999998</c:v>
                </c:pt>
                <c:pt idx="3">
                  <c:v>20.27</c:v>
                </c:pt>
                <c:pt idx="4">
                  <c:v>21.69</c:v>
                </c:pt>
              </c:numCache>
            </c:numRef>
          </c:val>
          <c:smooth val="0"/>
          <c:extLst>
            <c:ext xmlns:c16="http://schemas.microsoft.com/office/drawing/2014/chart" uri="{C3380CC4-5D6E-409C-BE32-E72D297353CC}">
              <c16:uniqueId val="{00000001-7FED-42B7-B9D5-92BCA50571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D5-416F-A062-8E8ADE2D91C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1.03</c:v>
                </c:pt>
                <c:pt idx="1">
                  <c:v>0.78</c:v>
                </c:pt>
                <c:pt idx="2">
                  <c:v>0.92</c:v>
                </c:pt>
                <c:pt idx="3">
                  <c:v>0.87</c:v>
                </c:pt>
                <c:pt idx="4">
                  <c:v>0.93</c:v>
                </c:pt>
              </c:numCache>
            </c:numRef>
          </c:val>
          <c:smooth val="0"/>
          <c:extLst>
            <c:ext xmlns:c16="http://schemas.microsoft.com/office/drawing/2014/chart" uri="{C3380CC4-5D6E-409C-BE32-E72D297353CC}">
              <c16:uniqueId val="{00000001-32D5-416F-A062-8E8ADE2D91C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351.54</c:v>
                </c:pt>
                <c:pt idx="1">
                  <c:v>491.85</c:v>
                </c:pt>
                <c:pt idx="2">
                  <c:v>515.05999999999995</c:v>
                </c:pt>
                <c:pt idx="3">
                  <c:v>360.79</c:v>
                </c:pt>
                <c:pt idx="4">
                  <c:v>366.45</c:v>
                </c:pt>
              </c:numCache>
            </c:numRef>
          </c:val>
          <c:extLst>
            <c:ext xmlns:c16="http://schemas.microsoft.com/office/drawing/2014/chart" uri="{C3380CC4-5D6E-409C-BE32-E72D297353CC}">
              <c16:uniqueId val="{00000000-7B8D-4B94-BF41-4F855E4D864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349.83</c:v>
                </c:pt>
                <c:pt idx="1">
                  <c:v>360.86</c:v>
                </c:pt>
                <c:pt idx="2">
                  <c:v>350.79</c:v>
                </c:pt>
                <c:pt idx="3">
                  <c:v>354.57</c:v>
                </c:pt>
                <c:pt idx="4">
                  <c:v>357.74</c:v>
                </c:pt>
              </c:numCache>
            </c:numRef>
          </c:val>
          <c:smooth val="0"/>
          <c:extLst>
            <c:ext xmlns:c16="http://schemas.microsoft.com/office/drawing/2014/chart" uri="{C3380CC4-5D6E-409C-BE32-E72D297353CC}">
              <c16:uniqueId val="{00000001-7B8D-4B94-BF41-4F855E4D864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170.28</c:v>
                </c:pt>
                <c:pt idx="1">
                  <c:v>197.18</c:v>
                </c:pt>
                <c:pt idx="2">
                  <c:v>186.05</c:v>
                </c:pt>
                <c:pt idx="3">
                  <c:v>175.86</c:v>
                </c:pt>
                <c:pt idx="4">
                  <c:v>164.7</c:v>
                </c:pt>
              </c:numCache>
            </c:numRef>
          </c:val>
          <c:extLst>
            <c:ext xmlns:c16="http://schemas.microsoft.com/office/drawing/2014/chart" uri="{C3380CC4-5D6E-409C-BE32-E72D297353CC}">
              <c16:uniqueId val="{00000000-5986-4A3E-B062-7C38BAF09BC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314.87</c:v>
                </c:pt>
                <c:pt idx="1">
                  <c:v>309.27999999999997</c:v>
                </c:pt>
                <c:pt idx="2">
                  <c:v>322.92</c:v>
                </c:pt>
                <c:pt idx="3">
                  <c:v>303.45999999999998</c:v>
                </c:pt>
                <c:pt idx="4">
                  <c:v>307.27999999999997</c:v>
                </c:pt>
              </c:numCache>
            </c:numRef>
          </c:val>
          <c:smooth val="0"/>
          <c:extLst>
            <c:ext xmlns:c16="http://schemas.microsoft.com/office/drawing/2014/chart" uri="{C3380CC4-5D6E-409C-BE32-E72D297353CC}">
              <c16:uniqueId val="{00000001-5986-4A3E-B062-7C38BAF09BC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122.84</c:v>
                </c:pt>
                <c:pt idx="1">
                  <c:v>118.91</c:v>
                </c:pt>
                <c:pt idx="2">
                  <c:v>120.59</c:v>
                </c:pt>
                <c:pt idx="3">
                  <c:v>115.42</c:v>
                </c:pt>
                <c:pt idx="4">
                  <c:v>116.16</c:v>
                </c:pt>
              </c:numCache>
            </c:numRef>
          </c:val>
          <c:extLst>
            <c:ext xmlns:c16="http://schemas.microsoft.com/office/drawing/2014/chart" uri="{C3380CC4-5D6E-409C-BE32-E72D297353CC}">
              <c16:uniqueId val="{00000000-B42D-4A71-8F99-18A3A30F02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103.54</c:v>
                </c:pt>
                <c:pt idx="1">
                  <c:v>103.32</c:v>
                </c:pt>
                <c:pt idx="2">
                  <c:v>100.85</c:v>
                </c:pt>
                <c:pt idx="3">
                  <c:v>103.79</c:v>
                </c:pt>
                <c:pt idx="4">
                  <c:v>98.3</c:v>
                </c:pt>
              </c:numCache>
            </c:numRef>
          </c:val>
          <c:smooth val="0"/>
          <c:extLst>
            <c:ext xmlns:c16="http://schemas.microsoft.com/office/drawing/2014/chart" uri="{C3380CC4-5D6E-409C-BE32-E72D297353CC}">
              <c16:uniqueId val="{00000001-B42D-4A71-8F99-18A3A30F02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176.76</c:v>
                </c:pt>
                <c:pt idx="1">
                  <c:v>183.59</c:v>
                </c:pt>
                <c:pt idx="2">
                  <c:v>181.16</c:v>
                </c:pt>
                <c:pt idx="3">
                  <c:v>190.02</c:v>
                </c:pt>
                <c:pt idx="4">
                  <c:v>189.42</c:v>
                </c:pt>
              </c:numCache>
            </c:numRef>
          </c:val>
          <c:extLst>
            <c:ext xmlns:c16="http://schemas.microsoft.com/office/drawing/2014/chart" uri="{C3380CC4-5D6E-409C-BE32-E72D297353CC}">
              <c16:uniqueId val="{00000000-0D2F-4271-BF80-97B103BF9BD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167.46</c:v>
                </c:pt>
                <c:pt idx="1">
                  <c:v>168.56</c:v>
                </c:pt>
                <c:pt idx="2">
                  <c:v>167.1</c:v>
                </c:pt>
                <c:pt idx="3">
                  <c:v>167.86</c:v>
                </c:pt>
                <c:pt idx="4">
                  <c:v>173.68</c:v>
                </c:pt>
              </c:numCache>
            </c:numRef>
          </c:val>
          <c:smooth val="0"/>
          <c:extLst>
            <c:ext xmlns:c16="http://schemas.microsoft.com/office/drawing/2014/chart" uri="{C3380CC4-5D6E-409C-BE32-E72D297353CC}">
              <c16:uniqueId val="{00000001-0D2F-4271-BF80-97B103BF9BD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J14"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山形県　天童市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61052</v>
      </c>
      <c r="AM8" s="66"/>
      <c r="AN8" s="66"/>
      <c r="AO8" s="66"/>
      <c r="AP8" s="66"/>
      <c r="AQ8" s="66"/>
      <c r="AR8" s="66"/>
      <c r="AS8" s="66"/>
      <c r="AT8" s="37">
        <f>データ!$S$6</f>
        <v>113.02</v>
      </c>
      <c r="AU8" s="38"/>
      <c r="AV8" s="38"/>
      <c r="AW8" s="38"/>
      <c r="AX8" s="38"/>
      <c r="AY8" s="38"/>
      <c r="AZ8" s="38"/>
      <c r="BA8" s="38"/>
      <c r="BB8" s="55">
        <f>データ!$T$6</f>
        <v>540.19000000000005</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82.78</v>
      </c>
      <c r="J10" s="38"/>
      <c r="K10" s="38"/>
      <c r="L10" s="38"/>
      <c r="M10" s="38"/>
      <c r="N10" s="38"/>
      <c r="O10" s="65"/>
      <c r="P10" s="55">
        <f>データ!$P$6</f>
        <v>99.43</v>
      </c>
      <c r="Q10" s="55"/>
      <c r="R10" s="55"/>
      <c r="S10" s="55"/>
      <c r="T10" s="55"/>
      <c r="U10" s="55"/>
      <c r="V10" s="55"/>
      <c r="W10" s="66">
        <f>データ!$Q$6</f>
        <v>4070</v>
      </c>
      <c r="X10" s="66"/>
      <c r="Y10" s="66"/>
      <c r="Z10" s="66"/>
      <c r="AA10" s="66"/>
      <c r="AB10" s="66"/>
      <c r="AC10" s="66"/>
      <c r="AD10" s="2"/>
      <c r="AE10" s="2"/>
      <c r="AF10" s="2"/>
      <c r="AG10" s="2"/>
      <c r="AH10" s="2"/>
      <c r="AI10" s="2"/>
      <c r="AJ10" s="2"/>
      <c r="AK10" s="2"/>
      <c r="AL10" s="66">
        <f>データ!$U$6</f>
        <v>60463</v>
      </c>
      <c r="AM10" s="66"/>
      <c r="AN10" s="66"/>
      <c r="AO10" s="66"/>
      <c r="AP10" s="66"/>
      <c r="AQ10" s="66"/>
      <c r="AR10" s="66"/>
      <c r="AS10" s="66"/>
      <c r="AT10" s="37">
        <f>データ!$V$6</f>
        <v>106.54</v>
      </c>
      <c r="AU10" s="38"/>
      <c r="AV10" s="38"/>
      <c r="AW10" s="38"/>
      <c r="AX10" s="38"/>
      <c r="AY10" s="38"/>
      <c r="AZ10" s="38"/>
      <c r="BA10" s="38"/>
      <c r="BB10" s="55">
        <f>データ!$W$6</f>
        <v>567.51</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d03OV/e/lsZOBLJG3bulCAuRi56xCLc2OF6lmFh1kJCDSe9jEEOz1nqPmN00Vem0IhYmBrP/buTEwRwyIb80Q==" saltValue="lGgwJiSQ1kQ3r6LRvteZp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62103</v>
      </c>
      <c r="D6" s="20">
        <f t="shared" si="3"/>
        <v>46</v>
      </c>
      <c r="E6" s="20">
        <f t="shared" si="3"/>
        <v>1</v>
      </c>
      <c r="F6" s="20">
        <f t="shared" si="3"/>
        <v>0</v>
      </c>
      <c r="G6" s="20">
        <f t="shared" si="3"/>
        <v>1</v>
      </c>
      <c r="H6" s="20" t="str">
        <f t="shared" si="3"/>
        <v>山形県　天童市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82.78</v>
      </c>
      <c r="P6" s="21">
        <f t="shared" si="3"/>
        <v>99.43</v>
      </c>
      <c r="Q6" s="21">
        <f t="shared" si="3"/>
        <v>4070</v>
      </c>
      <c r="R6" s="21">
        <f t="shared" si="3"/>
        <v>61052</v>
      </c>
      <c r="S6" s="21">
        <f t="shared" si="3"/>
        <v>113.02</v>
      </c>
      <c r="T6" s="21">
        <f t="shared" si="3"/>
        <v>540.19000000000005</v>
      </c>
      <c r="U6" s="21">
        <f t="shared" si="3"/>
        <v>60463</v>
      </c>
      <c r="V6" s="21">
        <f t="shared" si="3"/>
        <v>106.54</v>
      </c>
      <c r="W6" s="21">
        <f t="shared" si="3"/>
        <v>567.51</v>
      </c>
      <c r="X6" s="22">
        <f>IF(X7="",NA(),X7)</f>
        <v>124.19</v>
      </c>
      <c r="Y6" s="22">
        <f t="shared" ref="Y6:AG6" si="4">IF(Y7="",NA(),Y7)</f>
        <v>121.55</v>
      </c>
      <c r="Z6" s="22">
        <f t="shared" si="4"/>
        <v>122.38</v>
      </c>
      <c r="AA6" s="22">
        <f t="shared" si="4"/>
        <v>117.65</v>
      </c>
      <c r="AB6" s="22">
        <f t="shared" si="4"/>
        <v>117.85</v>
      </c>
      <c r="AC6" s="22">
        <f t="shared" si="4"/>
        <v>111.44</v>
      </c>
      <c r="AD6" s="22">
        <f t="shared" si="4"/>
        <v>111.17</v>
      </c>
      <c r="AE6" s="22">
        <f t="shared" si="4"/>
        <v>110.91</v>
      </c>
      <c r="AF6" s="22">
        <f t="shared" si="4"/>
        <v>111.49</v>
      </c>
      <c r="AG6" s="22">
        <f t="shared" si="4"/>
        <v>109.09</v>
      </c>
      <c r="AH6" s="21" t="str">
        <f>IF(AH7="","",IF(AH7="-","【-】","【"&amp;SUBSTITUTE(TEXT(AH7,"#,##0.00"),"-","△")&amp;"】"))</f>
        <v>【108.70】</v>
      </c>
      <c r="AI6" s="21">
        <f>IF(AI7="",NA(),AI7)</f>
        <v>0</v>
      </c>
      <c r="AJ6" s="21">
        <f t="shared" ref="AJ6:AR6" si="5">IF(AJ7="",NA(),AJ7)</f>
        <v>0</v>
      </c>
      <c r="AK6" s="21">
        <f t="shared" si="5"/>
        <v>0</v>
      </c>
      <c r="AL6" s="21">
        <f t="shared" si="5"/>
        <v>0</v>
      </c>
      <c r="AM6" s="21">
        <f t="shared" si="5"/>
        <v>0</v>
      </c>
      <c r="AN6" s="22">
        <f t="shared" si="5"/>
        <v>1.03</v>
      </c>
      <c r="AO6" s="22">
        <f t="shared" si="5"/>
        <v>0.78</v>
      </c>
      <c r="AP6" s="22">
        <f t="shared" si="5"/>
        <v>0.92</v>
      </c>
      <c r="AQ6" s="22">
        <f t="shared" si="5"/>
        <v>0.87</v>
      </c>
      <c r="AR6" s="22">
        <f t="shared" si="5"/>
        <v>0.93</v>
      </c>
      <c r="AS6" s="21" t="str">
        <f>IF(AS7="","",IF(AS7="-","【-】","【"&amp;SUBSTITUTE(TEXT(AS7,"#,##0.00"),"-","△")&amp;"】"))</f>
        <v>【1.34】</v>
      </c>
      <c r="AT6" s="22">
        <f>IF(AT7="",NA(),AT7)</f>
        <v>351.54</v>
      </c>
      <c r="AU6" s="22">
        <f t="shared" ref="AU6:BC6" si="6">IF(AU7="",NA(),AU7)</f>
        <v>491.85</v>
      </c>
      <c r="AV6" s="22">
        <f t="shared" si="6"/>
        <v>515.05999999999995</v>
      </c>
      <c r="AW6" s="22">
        <f t="shared" si="6"/>
        <v>360.79</v>
      </c>
      <c r="AX6" s="22">
        <f t="shared" si="6"/>
        <v>366.45</v>
      </c>
      <c r="AY6" s="22">
        <f t="shared" si="6"/>
        <v>349.83</v>
      </c>
      <c r="AZ6" s="22">
        <f t="shared" si="6"/>
        <v>360.86</v>
      </c>
      <c r="BA6" s="22">
        <f t="shared" si="6"/>
        <v>350.79</v>
      </c>
      <c r="BB6" s="22">
        <f t="shared" si="6"/>
        <v>354.57</v>
      </c>
      <c r="BC6" s="22">
        <f t="shared" si="6"/>
        <v>357.74</v>
      </c>
      <c r="BD6" s="21" t="str">
        <f>IF(BD7="","",IF(BD7="-","【-】","【"&amp;SUBSTITUTE(TEXT(BD7,"#,##0.00"),"-","△")&amp;"】"))</f>
        <v>【252.29】</v>
      </c>
      <c r="BE6" s="22">
        <f>IF(BE7="",NA(),BE7)</f>
        <v>170.28</v>
      </c>
      <c r="BF6" s="22">
        <f t="shared" ref="BF6:BN6" si="7">IF(BF7="",NA(),BF7)</f>
        <v>197.18</v>
      </c>
      <c r="BG6" s="22">
        <f t="shared" si="7"/>
        <v>186.05</v>
      </c>
      <c r="BH6" s="22">
        <f t="shared" si="7"/>
        <v>175.86</v>
      </c>
      <c r="BI6" s="22">
        <f t="shared" si="7"/>
        <v>164.7</v>
      </c>
      <c r="BJ6" s="22">
        <f t="shared" si="7"/>
        <v>314.87</v>
      </c>
      <c r="BK6" s="22">
        <f t="shared" si="7"/>
        <v>309.27999999999997</v>
      </c>
      <c r="BL6" s="22">
        <f t="shared" si="7"/>
        <v>322.92</v>
      </c>
      <c r="BM6" s="22">
        <f t="shared" si="7"/>
        <v>303.45999999999998</v>
      </c>
      <c r="BN6" s="22">
        <f t="shared" si="7"/>
        <v>307.27999999999997</v>
      </c>
      <c r="BO6" s="21" t="str">
        <f>IF(BO7="","",IF(BO7="-","【-】","【"&amp;SUBSTITUTE(TEXT(BO7,"#,##0.00"),"-","△")&amp;"】"))</f>
        <v>【268.07】</v>
      </c>
      <c r="BP6" s="22">
        <f>IF(BP7="",NA(),BP7)</f>
        <v>122.84</v>
      </c>
      <c r="BQ6" s="22">
        <f t="shared" ref="BQ6:BY6" si="8">IF(BQ7="",NA(),BQ7)</f>
        <v>118.91</v>
      </c>
      <c r="BR6" s="22">
        <f t="shared" si="8"/>
        <v>120.59</v>
      </c>
      <c r="BS6" s="22">
        <f t="shared" si="8"/>
        <v>115.42</v>
      </c>
      <c r="BT6" s="22">
        <f t="shared" si="8"/>
        <v>116.16</v>
      </c>
      <c r="BU6" s="22">
        <f t="shared" si="8"/>
        <v>103.54</v>
      </c>
      <c r="BV6" s="22">
        <f t="shared" si="8"/>
        <v>103.32</v>
      </c>
      <c r="BW6" s="22">
        <f t="shared" si="8"/>
        <v>100.85</v>
      </c>
      <c r="BX6" s="22">
        <f t="shared" si="8"/>
        <v>103.79</v>
      </c>
      <c r="BY6" s="22">
        <f t="shared" si="8"/>
        <v>98.3</v>
      </c>
      <c r="BZ6" s="21" t="str">
        <f>IF(BZ7="","",IF(BZ7="-","【-】","【"&amp;SUBSTITUTE(TEXT(BZ7,"#,##0.00"),"-","△")&amp;"】"))</f>
        <v>【97.47】</v>
      </c>
      <c r="CA6" s="22">
        <f>IF(CA7="",NA(),CA7)</f>
        <v>176.76</v>
      </c>
      <c r="CB6" s="22">
        <f t="shared" ref="CB6:CJ6" si="9">IF(CB7="",NA(),CB7)</f>
        <v>183.59</v>
      </c>
      <c r="CC6" s="22">
        <f t="shared" si="9"/>
        <v>181.16</v>
      </c>
      <c r="CD6" s="22">
        <f t="shared" si="9"/>
        <v>190.02</v>
      </c>
      <c r="CE6" s="22">
        <f t="shared" si="9"/>
        <v>189.42</v>
      </c>
      <c r="CF6" s="22">
        <f t="shared" si="9"/>
        <v>167.46</v>
      </c>
      <c r="CG6" s="22">
        <f t="shared" si="9"/>
        <v>168.56</v>
      </c>
      <c r="CH6" s="22">
        <f t="shared" si="9"/>
        <v>167.1</v>
      </c>
      <c r="CI6" s="22">
        <f t="shared" si="9"/>
        <v>167.86</v>
      </c>
      <c r="CJ6" s="22">
        <f t="shared" si="9"/>
        <v>173.68</v>
      </c>
      <c r="CK6" s="21" t="str">
        <f>IF(CK7="","",IF(CK7="-","【-】","【"&amp;SUBSTITUTE(TEXT(CK7,"#,##0.00"),"-","△")&amp;"】"))</f>
        <v>【174.75】</v>
      </c>
      <c r="CL6" s="22">
        <f>IF(CL7="",NA(),CL7)</f>
        <v>73.180000000000007</v>
      </c>
      <c r="CM6" s="22">
        <f t="shared" ref="CM6:CU6" si="10">IF(CM7="",NA(),CM7)</f>
        <v>72.489999999999995</v>
      </c>
      <c r="CN6" s="22">
        <f t="shared" si="10"/>
        <v>73.11</v>
      </c>
      <c r="CO6" s="22">
        <f t="shared" si="10"/>
        <v>72.45</v>
      </c>
      <c r="CP6" s="22">
        <f t="shared" si="10"/>
        <v>71.02</v>
      </c>
      <c r="CQ6" s="22">
        <f t="shared" si="10"/>
        <v>59.46</v>
      </c>
      <c r="CR6" s="22">
        <f t="shared" si="10"/>
        <v>59.51</v>
      </c>
      <c r="CS6" s="22">
        <f t="shared" si="10"/>
        <v>59.91</v>
      </c>
      <c r="CT6" s="22">
        <f t="shared" si="10"/>
        <v>59.4</v>
      </c>
      <c r="CU6" s="22">
        <f t="shared" si="10"/>
        <v>59.24</v>
      </c>
      <c r="CV6" s="21" t="str">
        <f>IF(CV7="","",IF(CV7="-","【-】","【"&amp;SUBSTITUTE(TEXT(CV7,"#,##0.00"),"-","△")&amp;"】"))</f>
        <v>【59.97】</v>
      </c>
      <c r="CW6" s="22">
        <f>IF(CW7="",NA(),CW7)</f>
        <v>92.16</v>
      </c>
      <c r="CX6" s="22">
        <f t="shared" ref="CX6:DF6" si="11">IF(CX7="",NA(),CX7)</f>
        <v>91.66</v>
      </c>
      <c r="CY6" s="22">
        <f t="shared" si="11"/>
        <v>91.13</v>
      </c>
      <c r="CZ6" s="22">
        <f t="shared" si="11"/>
        <v>91.05</v>
      </c>
      <c r="DA6" s="22">
        <f t="shared" si="11"/>
        <v>92.34</v>
      </c>
      <c r="DB6" s="22">
        <f t="shared" si="11"/>
        <v>87.41</v>
      </c>
      <c r="DC6" s="22">
        <f t="shared" si="11"/>
        <v>87.08</v>
      </c>
      <c r="DD6" s="22">
        <f t="shared" si="11"/>
        <v>87.26</v>
      </c>
      <c r="DE6" s="22">
        <f t="shared" si="11"/>
        <v>87.57</v>
      </c>
      <c r="DF6" s="22">
        <f t="shared" si="11"/>
        <v>87.26</v>
      </c>
      <c r="DG6" s="21" t="str">
        <f>IF(DG7="","",IF(DG7="-","【-】","【"&amp;SUBSTITUTE(TEXT(DG7,"#,##0.00"),"-","△")&amp;"】"))</f>
        <v>【89.76】</v>
      </c>
      <c r="DH6" s="22">
        <f>IF(DH7="",NA(),DH7)</f>
        <v>41.72</v>
      </c>
      <c r="DI6" s="22">
        <f t="shared" ref="DI6:DQ6" si="12">IF(DI7="",NA(),DI7)</f>
        <v>42.2</v>
      </c>
      <c r="DJ6" s="22">
        <f t="shared" si="12"/>
        <v>43.39</v>
      </c>
      <c r="DK6" s="22">
        <f t="shared" si="12"/>
        <v>44.16</v>
      </c>
      <c r="DL6" s="22">
        <f t="shared" si="12"/>
        <v>45.04</v>
      </c>
      <c r="DM6" s="22">
        <f t="shared" si="12"/>
        <v>47.62</v>
      </c>
      <c r="DN6" s="22">
        <f t="shared" si="12"/>
        <v>48.55</v>
      </c>
      <c r="DO6" s="22">
        <f t="shared" si="12"/>
        <v>49.2</v>
      </c>
      <c r="DP6" s="22">
        <f t="shared" si="12"/>
        <v>50.01</v>
      </c>
      <c r="DQ6" s="22">
        <f t="shared" si="12"/>
        <v>50.99</v>
      </c>
      <c r="DR6" s="21" t="str">
        <f>IF(DR7="","",IF(DR7="-","【-】","【"&amp;SUBSTITUTE(TEXT(DR7,"#,##0.00"),"-","△")&amp;"】"))</f>
        <v>【51.51】</v>
      </c>
      <c r="DS6" s="22">
        <f>IF(DS7="",NA(),DS7)</f>
        <v>7.13</v>
      </c>
      <c r="DT6" s="22">
        <f t="shared" ref="DT6:EB6" si="13">IF(DT7="",NA(),DT7)</f>
        <v>9.33</v>
      </c>
      <c r="DU6" s="22">
        <f t="shared" si="13"/>
        <v>9.41</v>
      </c>
      <c r="DV6" s="22">
        <f t="shared" si="13"/>
        <v>8.43</v>
      </c>
      <c r="DW6" s="22">
        <f t="shared" si="13"/>
        <v>8.26</v>
      </c>
      <c r="DX6" s="22">
        <f t="shared" si="13"/>
        <v>16.27</v>
      </c>
      <c r="DY6" s="22">
        <f t="shared" si="13"/>
        <v>17.11</v>
      </c>
      <c r="DZ6" s="22">
        <f t="shared" si="13"/>
        <v>18.329999999999998</v>
      </c>
      <c r="EA6" s="22">
        <f t="shared" si="13"/>
        <v>20.27</v>
      </c>
      <c r="EB6" s="22">
        <f t="shared" si="13"/>
        <v>21.69</v>
      </c>
      <c r="EC6" s="21" t="str">
        <f>IF(EC7="","",IF(EC7="-","【-】","【"&amp;SUBSTITUTE(TEXT(EC7,"#,##0.00"),"-","△")&amp;"】"))</f>
        <v>【23.75】</v>
      </c>
      <c r="ED6" s="22">
        <f>IF(ED7="",NA(),ED7)</f>
        <v>0.72</v>
      </c>
      <c r="EE6" s="22">
        <f t="shared" ref="EE6:EM6" si="14">IF(EE7="",NA(),EE7)</f>
        <v>0.7</v>
      </c>
      <c r="EF6" s="22">
        <f t="shared" si="14"/>
        <v>0.71</v>
      </c>
      <c r="EG6" s="22">
        <f t="shared" si="14"/>
        <v>0.98</v>
      </c>
      <c r="EH6" s="22">
        <f t="shared" si="14"/>
        <v>0.79</v>
      </c>
      <c r="EI6" s="22">
        <f t="shared" si="14"/>
        <v>0.63</v>
      </c>
      <c r="EJ6" s="22">
        <f t="shared" si="14"/>
        <v>0.63</v>
      </c>
      <c r="EK6" s="22">
        <f t="shared" si="14"/>
        <v>0.6</v>
      </c>
      <c r="EL6" s="22">
        <f t="shared" si="14"/>
        <v>0.56000000000000005</v>
      </c>
      <c r="EM6" s="22">
        <f t="shared" si="14"/>
        <v>0.6</v>
      </c>
      <c r="EN6" s="21" t="str">
        <f>IF(EN7="","",IF(EN7="-","【-】","【"&amp;SUBSTITUTE(TEXT(EN7,"#,##0.00"),"-","△")&amp;"】"))</f>
        <v>【0.67】</v>
      </c>
    </row>
    <row r="7" spans="1:144" s="23" customFormat="1" x14ac:dyDescent="0.15">
      <c r="A7" s="15"/>
      <c r="B7" s="24">
        <v>2022</v>
      </c>
      <c r="C7" s="24">
        <v>62103</v>
      </c>
      <c r="D7" s="24">
        <v>46</v>
      </c>
      <c r="E7" s="24">
        <v>1</v>
      </c>
      <c r="F7" s="24">
        <v>0</v>
      </c>
      <c r="G7" s="24">
        <v>1</v>
      </c>
      <c r="H7" s="24" t="s">
        <v>93</v>
      </c>
      <c r="I7" s="24" t="s">
        <v>94</v>
      </c>
      <c r="J7" s="24" t="s">
        <v>95</v>
      </c>
      <c r="K7" s="24" t="s">
        <v>96</v>
      </c>
      <c r="L7" s="24" t="s">
        <v>97</v>
      </c>
      <c r="M7" s="24" t="s">
        <v>98</v>
      </c>
      <c r="N7" s="25" t="s">
        <v>99</v>
      </c>
      <c r="O7" s="25">
        <v>82.78</v>
      </c>
      <c r="P7" s="25">
        <v>99.43</v>
      </c>
      <c r="Q7" s="25">
        <v>4070</v>
      </c>
      <c r="R7" s="25">
        <v>61052</v>
      </c>
      <c r="S7" s="25">
        <v>113.02</v>
      </c>
      <c r="T7" s="25">
        <v>540.19000000000005</v>
      </c>
      <c r="U7" s="25">
        <v>60463</v>
      </c>
      <c r="V7" s="25">
        <v>106.54</v>
      </c>
      <c r="W7" s="25">
        <v>567.51</v>
      </c>
      <c r="X7" s="25">
        <v>124.19</v>
      </c>
      <c r="Y7" s="25">
        <v>121.55</v>
      </c>
      <c r="Z7" s="25">
        <v>122.38</v>
      </c>
      <c r="AA7" s="25">
        <v>117.65</v>
      </c>
      <c r="AB7" s="25">
        <v>117.85</v>
      </c>
      <c r="AC7" s="25">
        <v>111.44</v>
      </c>
      <c r="AD7" s="25">
        <v>111.17</v>
      </c>
      <c r="AE7" s="25">
        <v>110.91</v>
      </c>
      <c r="AF7" s="25">
        <v>111.49</v>
      </c>
      <c r="AG7" s="25">
        <v>109.09</v>
      </c>
      <c r="AH7" s="25">
        <v>108.7</v>
      </c>
      <c r="AI7" s="25">
        <v>0</v>
      </c>
      <c r="AJ7" s="25">
        <v>0</v>
      </c>
      <c r="AK7" s="25">
        <v>0</v>
      </c>
      <c r="AL7" s="25">
        <v>0</v>
      </c>
      <c r="AM7" s="25">
        <v>0</v>
      </c>
      <c r="AN7" s="25">
        <v>1.03</v>
      </c>
      <c r="AO7" s="25">
        <v>0.78</v>
      </c>
      <c r="AP7" s="25">
        <v>0.92</v>
      </c>
      <c r="AQ7" s="25">
        <v>0.87</v>
      </c>
      <c r="AR7" s="25">
        <v>0.93</v>
      </c>
      <c r="AS7" s="25">
        <v>1.34</v>
      </c>
      <c r="AT7" s="25">
        <v>351.54</v>
      </c>
      <c r="AU7" s="25">
        <v>491.85</v>
      </c>
      <c r="AV7" s="25">
        <v>515.05999999999995</v>
      </c>
      <c r="AW7" s="25">
        <v>360.79</v>
      </c>
      <c r="AX7" s="25">
        <v>366.45</v>
      </c>
      <c r="AY7" s="25">
        <v>349.83</v>
      </c>
      <c r="AZ7" s="25">
        <v>360.86</v>
      </c>
      <c r="BA7" s="25">
        <v>350.79</v>
      </c>
      <c r="BB7" s="25">
        <v>354.57</v>
      </c>
      <c r="BC7" s="25">
        <v>357.74</v>
      </c>
      <c r="BD7" s="25">
        <v>252.29</v>
      </c>
      <c r="BE7" s="25">
        <v>170.28</v>
      </c>
      <c r="BF7" s="25">
        <v>197.18</v>
      </c>
      <c r="BG7" s="25">
        <v>186.05</v>
      </c>
      <c r="BH7" s="25">
        <v>175.86</v>
      </c>
      <c r="BI7" s="25">
        <v>164.7</v>
      </c>
      <c r="BJ7" s="25">
        <v>314.87</v>
      </c>
      <c r="BK7" s="25">
        <v>309.27999999999997</v>
      </c>
      <c r="BL7" s="25">
        <v>322.92</v>
      </c>
      <c r="BM7" s="25">
        <v>303.45999999999998</v>
      </c>
      <c r="BN7" s="25">
        <v>307.27999999999997</v>
      </c>
      <c r="BO7" s="25">
        <v>268.07</v>
      </c>
      <c r="BP7" s="25">
        <v>122.84</v>
      </c>
      <c r="BQ7" s="25">
        <v>118.91</v>
      </c>
      <c r="BR7" s="25">
        <v>120.59</v>
      </c>
      <c r="BS7" s="25">
        <v>115.42</v>
      </c>
      <c r="BT7" s="25">
        <v>116.16</v>
      </c>
      <c r="BU7" s="25">
        <v>103.54</v>
      </c>
      <c r="BV7" s="25">
        <v>103.32</v>
      </c>
      <c r="BW7" s="25">
        <v>100.85</v>
      </c>
      <c r="BX7" s="25">
        <v>103.79</v>
      </c>
      <c r="BY7" s="25">
        <v>98.3</v>
      </c>
      <c r="BZ7" s="25">
        <v>97.47</v>
      </c>
      <c r="CA7" s="25">
        <v>176.76</v>
      </c>
      <c r="CB7" s="25">
        <v>183.59</v>
      </c>
      <c r="CC7" s="25">
        <v>181.16</v>
      </c>
      <c r="CD7" s="25">
        <v>190.02</v>
      </c>
      <c r="CE7" s="25">
        <v>189.42</v>
      </c>
      <c r="CF7" s="25">
        <v>167.46</v>
      </c>
      <c r="CG7" s="25">
        <v>168.56</v>
      </c>
      <c r="CH7" s="25">
        <v>167.1</v>
      </c>
      <c r="CI7" s="25">
        <v>167.86</v>
      </c>
      <c r="CJ7" s="25">
        <v>173.68</v>
      </c>
      <c r="CK7" s="25">
        <v>174.75</v>
      </c>
      <c r="CL7" s="25">
        <v>73.180000000000007</v>
      </c>
      <c r="CM7" s="25">
        <v>72.489999999999995</v>
      </c>
      <c r="CN7" s="25">
        <v>73.11</v>
      </c>
      <c r="CO7" s="25">
        <v>72.45</v>
      </c>
      <c r="CP7" s="25">
        <v>71.02</v>
      </c>
      <c r="CQ7" s="25">
        <v>59.46</v>
      </c>
      <c r="CR7" s="25">
        <v>59.51</v>
      </c>
      <c r="CS7" s="25">
        <v>59.91</v>
      </c>
      <c r="CT7" s="25">
        <v>59.4</v>
      </c>
      <c r="CU7" s="25">
        <v>59.24</v>
      </c>
      <c r="CV7" s="25">
        <v>59.97</v>
      </c>
      <c r="CW7" s="25">
        <v>92.16</v>
      </c>
      <c r="CX7" s="25">
        <v>91.66</v>
      </c>
      <c r="CY7" s="25">
        <v>91.13</v>
      </c>
      <c r="CZ7" s="25">
        <v>91.05</v>
      </c>
      <c r="DA7" s="25">
        <v>92.34</v>
      </c>
      <c r="DB7" s="25">
        <v>87.41</v>
      </c>
      <c r="DC7" s="25">
        <v>87.08</v>
      </c>
      <c r="DD7" s="25">
        <v>87.26</v>
      </c>
      <c r="DE7" s="25">
        <v>87.57</v>
      </c>
      <c r="DF7" s="25">
        <v>87.26</v>
      </c>
      <c r="DG7" s="25">
        <v>89.76</v>
      </c>
      <c r="DH7" s="25">
        <v>41.72</v>
      </c>
      <c r="DI7" s="25">
        <v>42.2</v>
      </c>
      <c r="DJ7" s="25">
        <v>43.39</v>
      </c>
      <c r="DK7" s="25">
        <v>44.16</v>
      </c>
      <c r="DL7" s="25">
        <v>45.04</v>
      </c>
      <c r="DM7" s="25">
        <v>47.62</v>
      </c>
      <c r="DN7" s="25">
        <v>48.55</v>
      </c>
      <c r="DO7" s="25">
        <v>49.2</v>
      </c>
      <c r="DP7" s="25">
        <v>50.01</v>
      </c>
      <c r="DQ7" s="25">
        <v>50.99</v>
      </c>
      <c r="DR7" s="25">
        <v>51.51</v>
      </c>
      <c r="DS7" s="25">
        <v>7.13</v>
      </c>
      <c r="DT7" s="25">
        <v>9.33</v>
      </c>
      <c r="DU7" s="25">
        <v>9.41</v>
      </c>
      <c r="DV7" s="25">
        <v>8.43</v>
      </c>
      <c r="DW7" s="25">
        <v>8.26</v>
      </c>
      <c r="DX7" s="25">
        <v>16.27</v>
      </c>
      <c r="DY7" s="25">
        <v>17.11</v>
      </c>
      <c r="DZ7" s="25">
        <v>18.329999999999998</v>
      </c>
      <c r="EA7" s="25">
        <v>20.27</v>
      </c>
      <c r="EB7" s="25">
        <v>21.69</v>
      </c>
      <c r="EC7" s="25">
        <v>23.75</v>
      </c>
      <c r="ED7" s="25">
        <v>0.72</v>
      </c>
      <c r="EE7" s="25">
        <v>0.7</v>
      </c>
      <c r="EF7" s="25">
        <v>0.71</v>
      </c>
      <c r="EG7" s="25">
        <v>0.98</v>
      </c>
      <c r="EH7" s="25">
        <v>0.79</v>
      </c>
      <c r="EI7" s="25">
        <v>0.63</v>
      </c>
      <c r="EJ7" s="25">
        <v>0.63</v>
      </c>
      <c r="EK7" s="25">
        <v>0.6</v>
      </c>
      <c r="EL7" s="25">
        <v>0.56000000000000005</v>
      </c>
      <c r="EM7" s="25">
        <v>0.6</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2024-01-31T01:17:15Z</cp:lastPrinted>
  <dcterms:modified xsi:type="dcterms:W3CDTF">2024-01-31T01:17:18Z</dcterms:modified>
</cp:coreProperties>
</file>