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010374\New_R2\02　公営企業\02　公営企業決算統計\00　総括\R5\99_経営比較分析表\060116_経営比較分析表(R4決算)の分析\03_経営比較分析表の公表\08_★完成版★(HPアップロード用)\01_水道事業(簡水含む)〇\"/>
    </mc:Choice>
  </mc:AlternateContent>
  <workbookProtection workbookAlgorithmName="SHA-512" workbookHashValue="6Wyqa9Ez+THwPwAyXgBfZSyjKJ2uRJXxGKM6wOcPYMOHSGzDry4Lk1RcHLgQt1JmuWygdAtPc17vssGlFecNiA==" workbookSaltValue="2qujcg6+p5EI4Mpsn2iLoA==" workbookSpinCount="100000" lockStructure="1"/>
  <bookViews>
    <workbookView xWindow="-120" yWindow="-120" windowWidth="29040" windowHeight="1584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O6" i="5"/>
  <c r="I10" i="4" s="1"/>
  <c r="N6" i="5"/>
  <c r="M6" i="5"/>
  <c r="AD8" i="4" s="1"/>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G85" i="4"/>
  <c r="BB10" i="4"/>
  <c r="AT10" i="4"/>
  <c r="AL10" i="4"/>
  <c r="W10" i="4"/>
  <c r="P10" i="4"/>
  <c r="B10" i="4"/>
  <c r="BB8" i="4"/>
  <c r="AT8" i="4"/>
  <c r="W8" i="4"/>
  <c r="P8" i="4"/>
  <c r="B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<sst xmlns="http://schemas.openxmlformats.org/spreadsheetml/2006/main" count="228" uniqueCount="115">
  <si>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</si>
  <si>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</si>
  <si>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</si>
  <si>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</si>
  <si>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</si>
  <si>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</si>
  <si>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</si>
  <si>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</si>
  <si>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</si>
  <si>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</si>
  <si>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</si>
  <si>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</si>
  <si>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</si>
  <si>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</si>
  <si>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</si>
  <si>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</si>
  <si>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</si>
  <si>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</si>
  <si>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</si>
  <si>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</si>
  <si>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</si>
  <si>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</si>
  <si>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</si>
  <si>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</si>
  <si>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</si>
  <si>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</si>
  <si>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</si>
  <si>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</si>
  <si>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</si>
  <si>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</si>
  <si>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</si>
  <si>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</si>
  <si>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</si>
  <si>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</si>
  <si>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</si>
  <si>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</si>
  <si>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</si>
  <si>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</si>
  <si>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</si>
  <si>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</si>
  <si>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</si>
  <si>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</si>
  <si>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</si>
  <si>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</si>
  <si>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</si>
  <si>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</si>
  <si>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</si>
  <si>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</si>
  <si>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</si>
  <si>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</si>
  <si>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</si>
  <si>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</si>
  <si>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</si>
  <si>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</si>
  <si>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</si>
  <si>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</si>
  <si>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</si>
  <si>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</si>
  <si>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</si>
  <si>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</si>
  <si>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</si>
  <si>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</si>
  <si>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</si>
  <si>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</si>
  <si>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</si>
  <si>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</si>
  <si>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</si>
  <si>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</si>
  <si>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</si>
  <si>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</si>
  <si>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</si>
  <si>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</si>
  <si>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</si>
  <si>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</si>
  <si>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</si>
  <si>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</si>
  <si>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</si>
  <si>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</si>
  <si>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</si>
  <si>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</si>
  <si>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</si>
  <si>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</si>
  <si>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</si>
  <si>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</si>
  <si>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</si>
  <si>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</si>
  <si>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</si>
  <si>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</si>
  <si>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</si>
  <si>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</si>
  <si>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</si>
  <si>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</si>
  <si>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</si>
  <si>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南陽市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</si>
  <si>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</si>
  <si>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</si>
  <si>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</si>
  <si>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</si>
  <si>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</si>
  <si>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</si>
  <si>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</si>
  <si>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</si>
  <si>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</si>
  <si>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</si>
  <si>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</si>
  <si>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</si>
  <si>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</si>
  <si>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</si>
  <si>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</si>
  <si>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</si>
  <si>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</si>
  <si>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</si>
  <si>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当市水道事業の経営状況は、①経営収支比率に示す通り収益が費用を上回っており、類似団体の平均値より高く、赤字に当たる②累積欠損金も生じていないため、経営状況はおおむね良好であると言えます。　③流動比率は類似団体の平均値を上回り、④企業債残高対給水収益化比率は類似団体の平均値の1/2を下回ります。企業債の借り入れを抑制し、将来負担の軽減を図っているものです。昭和50年代に盛んであった宅地造成に伴い整備された管路の更新期に入っていることから、内部留保を活用しつつ、企業債発行による借入金を加えた原資によって老朽管の更新を図っていきます。
　⑥給水原価が類似団体の平均値を上回るのは、当市には自己水源を用いて給水する区域が限られ、大半を県の広域水道から受水していること、また、当市の地理的特性として住宅密集地と集落が分散しており、配水に係るコストが割高にならざるを得ないことが要因となっています。　⑦施設利用率は、人口減少と水需要の縮小に伴い、漸減する傾向にあります。　⑧有収率向上を図るため、漏水調査を通年実施しており、漏水箇所の特定と解消に努めております。</t>
    <rPh sb="425" eb="427">
      <t>ケイコウ</t>
    </rPh>
    <phoneticPr fontId="4"/>
  </si>
  <si>
    <t>　当市では、昭和42年の市制施行以後、水需要の急増を受け、市内全域を結ぶ水道網の整備を行ってきました。
　市制施行以前に整備されていた管路は概ね更新を完了していますが、市制施行以後に重点的に整備された、集落間を繋ぐ管路や、宅地造成に伴い整備された管路などについて、順次更新を図る必要があります。
　当市では、平成29年度に策定した『管路耐震化・更新計画』により、管路の総合評価結果に基づき、更新費用の平準化を考慮しながら、計画的に更新を進めています。</t>
    <phoneticPr fontId="4"/>
  </si>
  <si>
    <t>　当市の水道事業経営は、現在のところ良好な状況を維持しておりますが、人口減少が続いており、将来の経営状況を楽観視することはできません。
　住民生活と産業活動に不可欠なライフラインである水道水の安定供給を未来の世代に持続的に継承していくため、向こう20年間の経営指針となる『経営戦略』を策定し、５年毎に将来予測値を改め、最新の経営状況を反映した改訂を進めています。
　今後も、経営効率化と健全経営の確保に、一層まい進してまいります。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</si>
</sst>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0.47</c:v>
                </c:pt>
                <c:pt idx="1">
                  <c:v>0.65</c:v>
                </c:pt>
                <c:pt idx="2">
                  <c:v>0.79</c:v>
                </c:pt>
                <c:pt idx="3">
                  <c:v>0.61</c:v>
                </c:pt>
                <c:pt idx="4">
                  <c:v>0.64</c:v>
                </c:pt>
              </c:numCache>
            </c:numRef>
          </c:val>
          <c:extLst>
            <c:ext xmlns:c16="http://schemas.microsoft.com/office/drawing/2014/chart" uri="{C3380CC4-5D6E-409C-BE32-E72D297353CC}">
              <c16:uniqueId val="{00000000-7BC7-451A-995D-C6CBC9A9FAC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0.52</c:v>
                </c:pt>
                <c:pt idx="2">
                  <c:v>0.53</c:v>
                </c:pt>
                <c:pt idx="3">
                  <c:v>0.48</c:v>
                </c:pt>
                <c:pt idx="4">
                  <c:v>0.5</c:v>
                </c:pt>
              </c:numCache>
            </c:numRef>
          </c:val>
          <c:smooth val="0"/>
          <c:extLst>
            <c:ext xmlns:c16="http://schemas.microsoft.com/office/drawing/2014/chart" uri="{C3380CC4-5D6E-409C-BE32-E72D297353CC}">
              <c16:uniqueId val="{00000001-7BC7-451A-995D-C6CBC9A9FAC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67.55</c:v>
                </c:pt>
                <c:pt idx="1">
                  <c:v>63.9</c:v>
                </c:pt>
                <c:pt idx="2">
                  <c:v>63.56</c:v>
                </c:pt>
                <c:pt idx="3">
                  <c:v>62.62</c:v>
                </c:pt>
                <c:pt idx="4">
                  <c:v>62.43</c:v>
                </c:pt>
              </c:numCache>
            </c:numRef>
          </c:val>
          <c:extLst>
            <c:ext xmlns:c16="http://schemas.microsoft.com/office/drawing/2014/chart" uri="{C3380CC4-5D6E-409C-BE32-E72D297353CC}">
              <c16:uniqueId val="{00000000-1001-4637-A352-C729E78BDF9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55.14</c:v>
                </c:pt>
                <c:pt idx="2">
                  <c:v>55.89</c:v>
                </c:pt>
                <c:pt idx="3">
                  <c:v>55.72</c:v>
                </c:pt>
                <c:pt idx="4">
                  <c:v>55.31</c:v>
                </c:pt>
              </c:numCache>
            </c:numRef>
          </c:val>
          <c:smooth val="0"/>
          <c:extLst>
            <c:ext xmlns:c16="http://schemas.microsoft.com/office/drawing/2014/chart" uri="{C3380CC4-5D6E-409C-BE32-E72D297353CC}">
              <c16:uniqueId val="{00000001-1001-4637-A352-C729E78BDF9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78.58</c:v>
                </c:pt>
                <c:pt idx="1">
                  <c:v>80.78</c:v>
                </c:pt>
                <c:pt idx="2">
                  <c:v>81.84</c:v>
                </c:pt>
                <c:pt idx="3">
                  <c:v>84.23</c:v>
                </c:pt>
                <c:pt idx="4">
                  <c:v>80.239999999999995</c:v>
                </c:pt>
              </c:numCache>
            </c:numRef>
          </c:val>
          <c:extLst>
            <c:ext xmlns:c16="http://schemas.microsoft.com/office/drawing/2014/chart" uri="{C3380CC4-5D6E-409C-BE32-E72D297353CC}">
              <c16:uniqueId val="{00000000-02C9-4F5C-861A-935C6A7BCA7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81.39</c:v>
                </c:pt>
                <c:pt idx="2">
                  <c:v>81.27</c:v>
                </c:pt>
                <c:pt idx="3">
                  <c:v>81.260000000000005</c:v>
                </c:pt>
                <c:pt idx="4">
                  <c:v>80.36</c:v>
                </c:pt>
              </c:numCache>
            </c:numRef>
          </c:val>
          <c:smooth val="0"/>
          <c:extLst>
            <c:ext xmlns:c16="http://schemas.microsoft.com/office/drawing/2014/chart" uri="{C3380CC4-5D6E-409C-BE32-E72D297353CC}">
              <c16:uniqueId val="{00000001-02C9-4F5C-861A-935C6A7BCA7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113.3</c:v>
                </c:pt>
                <c:pt idx="1">
                  <c:v>117.34</c:v>
                </c:pt>
                <c:pt idx="2">
                  <c:v>116.99</c:v>
                </c:pt>
                <c:pt idx="3">
                  <c:v>114.96</c:v>
                </c:pt>
                <c:pt idx="4">
                  <c:v>113.43</c:v>
                </c:pt>
              </c:numCache>
            </c:numRef>
          </c:val>
          <c:extLst>
            <c:ext xmlns:c16="http://schemas.microsoft.com/office/drawing/2014/chart" uri="{C3380CC4-5D6E-409C-BE32-E72D297353CC}">
              <c16:uniqueId val="{00000000-1A4F-4E3F-9038-C2A9B8B3620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108.61</c:v>
                </c:pt>
                <c:pt idx="2">
                  <c:v>108.35</c:v>
                </c:pt>
                <c:pt idx="3">
                  <c:v>108.84</c:v>
                </c:pt>
                <c:pt idx="4">
                  <c:v>105.92</c:v>
                </c:pt>
              </c:numCache>
            </c:numRef>
          </c:val>
          <c:smooth val="0"/>
          <c:extLst>
            <c:ext xmlns:c16="http://schemas.microsoft.com/office/drawing/2014/chart" uri="{C3380CC4-5D6E-409C-BE32-E72D297353CC}">
              <c16:uniqueId val="{00000001-1A4F-4E3F-9038-C2A9B8B3620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53.79</c:v>
                </c:pt>
                <c:pt idx="1">
                  <c:v>54.57</c:v>
                </c:pt>
                <c:pt idx="2">
                  <c:v>55.2</c:v>
                </c:pt>
                <c:pt idx="3">
                  <c:v>55.71</c:v>
                </c:pt>
                <c:pt idx="4">
                  <c:v>56.39</c:v>
                </c:pt>
              </c:numCache>
            </c:numRef>
          </c:val>
          <c:extLst>
            <c:ext xmlns:c16="http://schemas.microsoft.com/office/drawing/2014/chart" uri="{C3380CC4-5D6E-409C-BE32-E72D297353CC}">
              <c16:uniqueId val="{00000000-A11D-42E8-8CCA-73C9C8A26A1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49.92</c:v>
                </c:pt>
                <c:pt idx="2">
                  <c:v>50.63</c:v>
                </c:pt>
                <c:pt idx="3">
                  <c:v>51.29</c:v>
                </c:pt>
                <c:pt idx="4">
                  <c:v>52.2</c:v>
                </c:pt>
              </c:numCache>
            </c:numRef>
          </c:val>
          <c:smooth val="0"/>
          <c:extLst>
            <c:ext xmlns:c16="http://schemas.microsoft.com/office/drawing/2014/chart" uri="{C3380CC4-5D6E-409C-BE32-E72D297353CC}">
              <c16:uniqueId val="{00000001-A11D-42E8-8CCA-73C9C8A26A1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18.38</c:v>
                </c:pt>
                <c:pt idx="1">
                  <c:v>19.5</c:v>
                </c:pt>
                <c:pt idx="2">
                  <c:v>24.33</c:v>
                </c:pt>
                <c:pt idx="3">
                  <c:v>25.71</c:v>
                </c:pt>
                <c:pt idx="4">
                  <c:v>26.76</c:v>
                </c:pt>
              </c:numCache>
            </c:numRef>
          </c:val>
          <c:extLst>
            <c:ext xmlns:c16="http://schemas.microsoft.com/office/drawing/2014/chart" uri="{C3380CC4-5D6E-409C-BE32-E72D297353CC}">
              <c16:uniqueId val="{00000000-D6F4-4D51-A96E-74752B44C1C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16.88</c:v>
                </c:pt>
                <c:pt idx="2">
                  <c:v>18.28</c:v>
                </c:pt>
                <c:pt idx="3">
                  <c:v>19.61</c:v>
                </c:pt>
                <c:pt idx="4">
                  <c:v>20.73</c:v>
                </c:pt>
              </c:numCache>
            </c:numRef>
          </c:val>
          <c:smooth val="0"/>
          <c:extLst>
            <c:ext xmlns:c16="http://schemas.microsoft.com/office/drawing/2014/chart" uri="{C3380CC4-5D6E-409C-BE32-E72D297353CC}">
              <c16:uniqueId val="{00000001-D6F4-4D51-A96E-74752B44C1C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37-4C54-99B2-C54879E13DA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3.59</c:v>
                </c:pt>
                <c:pt idx="2">
                  <c:v>3.98</c:v>
                </c:pt>
                <c:pt idx="3">
                  <c:v>6.02</c:v>
                </c:pt>
                <c:pt idx="4">
                  <c:v>7.78</c:v>
                </c:pt>
              </c:numCache>
            </c:numRef>
          </c:val>
          <c:smooth val="0"/>
          <c:extLst>
            <c:ext xmlns:c16="http://schemas.microsoft.com/office/drawing/2014/chart" uri="{C3380CC4-5D6E-409C-BE32-E72D297353CC}">
              <c16:uniqueId val="{00000001-6137-4C54-99B2-C54879E13DA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404.3</c:v>
                </c:pt>
                <c:pt idx="1">
                  <c:v>523.04999999999995</c:v>
                </c:pt>
                <c:pt idx="2">
                  <c:v>502.49</c:v>
                </c:pt>
                <c:pt idx="3">
                  <c:v>499.37</c:v>
                </c:pt>
                <c:pt idx="4">
                  <c:v>509.78</c:v>
                </c:pt>
              </c:numCache>
            </c:numRef>
          </c:val>
          <c:extLst>
            <c:ext xmlns:c16="http://schemas.microsoft.com/office/drawing/2014/chart" uri="{C3380CC4-5D6E-409C-BE32-E72D297353CC}">
              <c16:uniqueId val="{00000000-9856-4CCC-B627-28BDCFCBC7E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379.08</c:v>
                </c:pt>
                <c:pt idx="2">
                  <c:v>367.55</c:v>
                </c:pt>
                <c:pt idx="3">
                  <c:v>378.56</c:v>
                </c:pt>
                <c:pt idx="4">
                  <c:v>364.46</c:v>
                </c:pt>
              </c:numCache>
            </c:numRef>
          </c:val>
          <c:smooth val="0"/>
          <c:extLst>
            <c:ext xmlns:c16="http://schemas.microsoft.com/office/drawing/2014/chart" uri="{C3380CC4-5D6E-409C-BE32-E72D297353CC}">
              <c16:uniqueId val="{00000001-9856-4CCC-B627-28BDCFCBC7E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181.13</c:v>
                </c:pt>
                <c:pt idx="1">
                  <c:v>175.84</c:v>
                </c:pt>
                <c:pt idx="2">
                  <c:v>169.28</c:v>
                </c:pt>
                <c:pt idx="3">
                  <c:v>160.18</c:v>
                </c:pt>
                <c:pt idx="4">
                  <c:v>151.41999999999999</c:v>
                </c:pt>
              </c:numCache>
            </c:numRef>
          </c:val>
          <c:extLst>
            <c:ext xmlns:c16="http://schemas.microsoft.com/office/drawing/2014/chart" uri="{C3380CC4-5D6E-409C-BE32-E72D297353CC}">
              <c16:uniqueId val="{00000000-2AF6-4845-8CC8-6B8F192BFDE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398.98</c:v>
                </c:pt>
                <c:pt idx="2">
                  <c:v>418.68</c:v>
                </c:pt>
                <c:pt idx="3">
                  <c:v>395.68</c:v>
                </c:pt>
                <c:pt idx="4">
                  <c:v>403.72</c:v>
                </c:pt>
              </c:numCache>
            </c:numRef>
          </c:val>
          <c:smooth val="0"/>
          <c:extLst>
            <c:ext xmlns:c16="http://schemas.microsoft.com/office/drawing/2014/chart" uri="{C3380CC4-5D6E-409C-BE32-E72D297353CC}">
              <c16:uniqueId val="{00000001-2AF6-4845-8CC8-6B8F192BFDE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108.99</c:v>
                </c:pt>
                <c:pt idx="1">
                  <c:v>111.78</c:v>
                </c:pt>
                <c:pt idx="2">
                  <c:v>111.53</c:v>
                </c:pt>
                <c:pt idx="3">
                  <c:v>109.26</c:v>
                </c:pt>
                <c:pt idx="4">
                  <c:v>106.85</c:v>
                </c:pt>
              </c:numCache>
            </c:numRef>
          </c:val>
          <c:extLst>
            <c:ext xmlns:c16="http://schemas.microsoft.com/office/drawing/2014/chart" uri="{C3380CC4-5D6E-409C-BE32-E72D297353CC}">
              <c16:uniqueId val="{00000000-D621-4DA6-94AE-ADB32A29106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98.64</c:v>
                </c:pt>
                <c:pt idx="2">
                  <c:v>94.78</c:v>
                </c:pt>
                <c:pt idx="3">
                  <c:v>97.59</c:v>
                </c:pt>
                <c:pt idx="4">
                  <c:v>92.17</c:v>
                </c:pt>
              </c:numCache>
            </c:numRef>
          </c:val>
          <c:smooth val="0"/>
          <c:extLst>
            <c:ext xmlns:c16="http://schemas.microsoft.com/office/drawing/2014/chart" uri="{C3380CC4-5D6E-409C-BE32-E72D297353CC}">
              <c16:uniqueId val="{00000001-D621-4DA6-94AE-ADB32A29106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213.01</c:v>
                </c:pt>
                <c:pt idx="1">
                  <c:v>209.58</c:v>
                </c:pt>
                <c:pt idx="2">
                  <c:v>209.01</c:v>
                </c:pt>
                <c:pt idx="3">
                  <c:v>213.7</c:v>
                </c:pt>
                <c:pt idx="4">
                  <c:v>223.03</c:v>
                </c:pt>
              </c:numCache>
            </c:numRef>
          </c:val>
          <c:extLst>
            <c:ext xmlns:c16="http://schemas.microsoft.com/office/drawing/2014/chart" uri="{C3380CC4-5D6E-409C-BE32-E72D297353CC}">
              <c16:uniqueId val="{00000000-AD3F-42A1-82D7-1D303DAC5D9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178.92</c:v>
                </c:pt>
                <c:pt idx="2">
                  <c:v>181.3</c:v>
                </c:pt>
                <c:pt idx="3">
                  <c:v>181.71</c:v>
                </c:pt>
                <c:pt idx="4">
                  <c:v>188.51</c:v>
                </c:pt>
              </c:numCache>
            </c:numRef>
          </c:val>
          <c:smooth val="0"/>
          <c:extLst>
            <c:ext xmlns:c16="http://schemas.microsoft.com/office/drawing/2014/chart" uri="{C3380CC4-5D6E-409C-BE32-E72D297353CC}">
              <c16:uniqueId val="{00000001-AD3F-42A1-82D7-1D303DAC5D9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37"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山形県　南陽市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29848</v>
      </c>
      <c r="AM8" s="66"/>
      <c r="AN8" s="66"/>
      <c r="AO8" s="66"/>
      <c r="AP8" s="66"/>
      <c r="AQ8" s="66"/>
      <c r="AR8" s="66"/>
      <c r="AS8" s="66"/>
      <c r="AT8" s="37">
        <f>データ!$S$6</f>
        <v>160.52000000000001</v>
      </c>
      <c r="AU8" s="38"/>
      <c r="AV8" s="38"/>
      <c r="AW8" s="38"/>
      <c r="AX8" s="38"/>
      <c r="AY8" s="38"/>
      <c r="AZ8" s="38"/>
      <c r="BA8" s="38"/>
      <c r="BB8" s="55">
        <f>データ!$T$6</f>
        <v>185.95</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78.72</v>
      </c>
      <c r="J10" s="38"/>
      <c r="K10" s="38"/>
      <c r="L10" s="38"/>
      <c r="M10" s="38"/>
      <c r="N10" s="38"/>
      <c r="O10" s="65"/>
      <c r="P10" s="55">
        <f>データ!$P$6</f>
        <v>96.33</v>
      </c>
      <c r="Q10" s="55"/>
      <c r="R10" s="55"/>
      <c r="S10" s="55"/>
      <c r="T10" s="55"/>
      <c r="U10" s="55"/>
      <c r="V10" s="55"/>
      <c r="W10" s="66">
        <f>データ!$Q$6</f>
        <v>4840</v>
      </c>
      <c r="X10" s="66"/>
      <c r="Y10" s="66"/>
      <c r="Z10" s="66"/>
      <c r="AA10" s="66"/>
      <c r="AB10" s="66"/>
      <c r="AC10" s="66"/>
      <c r="AD10" s="2"/>
      <c r="AE10" s="2"/>
      <c r="AF10" s="2"/>
      <c r="AG10" s="2"/>
      <c r="AH10" s="2"/>
      <c r="AI10" s="2"/>
      <c r="AJ10" s="2"/>
      <c r="AK10" s="2"/>
      <c r="AL10" s="66">
        <f>データ!$U$6</f>
        <v>28585</v>
      </c>
      <c r="AM10" s="66"/>
      <c r="AN10" s="66"/>
      <c r="AO10" s="66"/>
      <c r="AP10" s="66"/>
      <c r="AQ10" s="66"/>
      <c r="AR10" s="66"/>
      <c r="AS10" s="66"/>
      <c r="AT10" s="37">
        <f>データ!$V$6</f>
        <v>57.75</v>
      </c>
      <c r="AU10" s="38"/>
      <c r="AV10" s="38"/>
      <c r="AW10" s="38"/>
      <c r="AX10" s="38"/>
      <c r="AY10" s="38"/>
      <c r="AZ10" s="38"/>
      <c r="BA10" s="38"/>
      <c r="BB10" s="55">
        <f>データ!$W$6</f>
        <v>494.98</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114</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91xDyxDZvFV4Aa6aKlSAUcmoV7aR8ohAf2U42/MdD/U9/1YYQyLMCFtelaru122FnFb/96IagEppFk1Wpsnlmw==" saltValue="0YR8UaYcl25ydckWodRLH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62138</v>
      </c>
      <c r="D6" s="20">
        <f t="shared" si="3"/>
        <v>46</v>
      </c>
      <c r="E6" s="20">
        <f t="shared" si="3"/>
        <v>1</v>
      </c>
      <c r="F6" s="20">
        <f t="shared" si="3"/>
        <v>0</v>
      </c>
      <c r="G6" s="20">
        <f t="shared" si="3"/>
        <v>1</v>
      </c>
      <c r="H6" s="20" t="str">
        <f t="shared" si="3"/>
        <v>山形県　南陽市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78.72</v>
      </c>
      <c r="P6" s="21">
        <f t="shared" si="3"/>
        <v>96.33</v>
      </c>
      <c r="Q6" s="21">
        <f t="shared" si="3"/>
        <v>4840</v>
      </c>
      <c r="R6" s="21">
        <f t="shared" si="3"/>
        <v>29848</v>
      </c>
      <c r="S6" s="21">
        <f t="shared" si="3"/>
        <v>160.52000000000001</v>
      </c>
      <c r="T6" s="21">
        <f t="shared" si="3"/>
        <v>185.95</v>
      </c>
      <c r="U6" s="21">
        <f t="shared" si="3"/>
        <v>28585</v>
      </c>
      <c r="V6" s="21">
        <f t="shared" si="3"/>
        <v>57.75</v>
      </c>
      <c r="W6" s="21">
        <f t="shared" si="3"/>
        <v>494.98</v>
      </c>
      <c r="X6" s="22">
        <f>IF(X7="",NA(),X7)</f>
        <v>113.3</v>
      </c>
      <c r="Y6" s="22">
        <f t="shared" ref="Y6:AG6" si="4">IF(Y7="",NA(),Y7)</f>
        <v>117.34</v>
      </c>
      <c r="Z6" s="22">
        <f t="shared" si="4"/>
        <v>116.99</v>
      </c>
      <c r="AA6" s="22">
        <f t="shared" si="4"/>
        <v>114.96</v>
      </c>
      <c r="AB6" s="22">
        <f t="shared" si="4"/>
        <v>113.43</v>
      </c>
      <c r="AC6" s="22">
        <f t="shared" si="4"/>
        <v>110.66</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3.59</v>
      </c>
      <c r="AP6" s="22">
        <f t="shared" si="5"/>
        <v>3.98</v>
      </c>
      <c r="AQ6" s="22">
        <f t="shared" si="5"/>
        <v>6.02</v>
      </c>
      <c r="AR6" s="22">
        <f t="shared" si="5"/>
        <v>7.78</v>
      </c>
      <c r="AS6" s="21" t="str">
        <f>IF(AS7="","",IF(AS7="-","【-】","【"&amp;SUBSTITUTE(TEXT(AS7,"#,##0.00"),"-","△")&amp;"】"))</f>
        <v>【1.34】</v>
      </c>
      <c r="AT6" s="22">
        <f>IF(AT7="",NA(),AT7)</f>
        <v>404.3</v>
      </c>
      <c r="AU6" s="22">
        <f t="shared" ref="AU6:BC6" si="6">IF(AU7="",NA(),AU7)</f>
        <v>523.04999999999995</v>
      </c>
      <c r="AV6" s="22">
        <f t="shared" si="6"/>
        <v>502.49</v>
      </c>
      <c r="AW6" s="22">
        <f t="shared" si="6"/>
        <v>499.37</v>
      </c>
      <c r="AX6" s="22">
        <f t="shared" si="6"/>
        <v>509.78</v>
      </c>
      <c r="AY6" s="22">
        <f t="shared" si="6"/>
        <v>366.03</v>
      </c>
      <c r="AZ6" s="22">
        <f t="shared" si="6"/>
        <v>379.08</v>
      </c>
      <c r="BA6" s="22">
        <f t="shared" si="6"/>
        <v>367.55</v>
      </c>
      <c r="BB6" s="22">
        <f t="shared" si="6"/>
        <v>378.56</v>
      </c>
      <c r="BC6" s="22">
        <f t="shared" si="6"/>
        <v>364.46</v>
      </c>
      <c r="BD6" s="21" t="str">
        <f>IF(BD7="","",IF(BD7="-","【-】","【"&amp;SUBSTITUTE(TEXT(BD7,"#,##0.00"),"-","△")&amp;"】"))</f>
        <v>【252.29】</v>
      </c>
      <c r="BE6" s="22">
        <f>IF(BE7="",NA(),BE7)</f>
        <v>181.13</v>
      </c>
      <c r="BF6" s="22">
        <f t="shared" ref="BF6:BN6" si="7">IF(BF7="",NA(),BF7)</f>
        <v>175.84</v>
      </c>
      <c r="BG6" s="22">
        <f t="shared" si="7"/>
        <v>169.28</v>
      </c>
      <c r="BH6" s="22">
        <f t="shared" si="7"/>
        <v>160.18</v>
      </c>
      <c r="BI6" s="22">
        <f t="shared" si="7"/>
        <v>151.41999999999999</v>
      </c>
      <c r="BJ6" s="22">
        <f t="shared" si="7"/>
        <v>370.12</v>
      </c>
      <c r="BK6" s="22">
        <f t="shared" si="7"/>
        <v>398.98</v>
      </c>
      <c r="BL6" s="22">
        <f t="shared" si="7"/>
        <v>418.68</v>
      </c>
      <c r="BM6" s="22">
        <f t="shared" si="7"/>
        <v>395.68</v>
      </c>
      <c r="BN6" s="22">
        <f t="shared" si="7"/>
        <v>403.72</v>
      </c>
      <c r="BO6" s="21" t="str">
        <f>IF(BO7="","",IF(BO7="-","【-】","【"&amp;SUBSTITUTE(TEXT(BO7,"#,##0.00"),"-","△")&amp;"】"))</f>
        <v>【268.07】</v>
      </c>
      <c r="BP6" s="22">
        <f>IF(BP7="",NA(),BP7)</f>
        <v>108.99</v>
      </c>
      <c r="BQ6" s="22">
        <f t="shared" ref="BQ6:BY6" si="8">IF(BQ7="",NA(),BQ7)</f>
        <v>111.78</v>
      </c>
      <c r="BR6" s="22">
        <f t="shared" si="8"/>
        <v>111.53</v>
      </c>
      <c r="BS6" s="22">
        <f t="shared" si="8"/>
        <v>109.26</v>
      </c>
      <c r="BT6" s="22">
        <f t="shared" si="8"/>
        <v>106.85</v>
      </c>
      <c r="BU6" s="22">
        <f t="shared" si="8"/>
        <v>100.42</v>
      </c>
      <c r="BV6" s="22">
        <f t="shared" si="8"/>
        <v>98.64</v>
      </c>
      <c r="BW6" s="22">
        <f t="shared" si="8"/>
        <v>94.78</v>
      </c>
      <c r="BX6" s="22">
        <f t="shared" si="8"/>
        <v>97.59</v>
      </c>
      <c r="BY6" s="22">
        <f t="shared" si="8"/>
        <v>92.17</v>
      </c>
      <c r="BZ6" s="21" t="str">
        <f>IF(BZ7="","",IF(BZ7="-","【-】","【"&amp;SUBSTITUTE(TEXT(BZ7,"#,##0.00"),"-","△")&amp;"】"))</f>
        <v>【97.47】</v>
      </c>
      <c r="CA6" s="22">
        <f>IF(CA7="",NA(),CA7)</f>
        <v>213.01</v>
      </c>
      <c r="CB6" s="22">
        <f t="shared" ref="CB6:CJ6" si="9">IF(CB7="",NA(),CB7)</f>
        <v>209.58</v>
      </c>
      <c r="CC6" s="22">
        <f t="shared" si="9"/>
        <v>209.01</v>
      </c>
      <c r="CD6" s="22">
        <f t="shared" si="9"/>
        <v>213.7</v>
      </c>
      <c r="CE6" s="22">
        <f t="shared" si="9"/>
        <v>223.03</v>
      </c>
      <c r="CF6" s="22">
        <f t="shared" si="9"/>
        <v>171.67</v>
      </c>
      <c r="CG6" s="22">
        <f t="shared" si="9"/>
        <v>178.92</v>
      </c>
      <c r="CH6" s="22">
        <f t="shared" si="9"/>
        <v>181.3</v>
      </c>
      <c r="CI6" s="22">
        <f t="shared" si="9"/>
        <v>181.71</v>
      </c>
      <c r="CJ6" s="22">
        <f t="shared" si="9"/>
        <v>188.51</v>
      </c>
      <c r="CK6" s="21" t="str">
        <f>IF(CK7="","",IF(CK7="-","【-】","【"&amp;SUBSTITUTE(TEXT(CK7,"#,##0.00"),"-","△")&amp;"】"))</f>
        <v>【174.75】</v>
      </c>
      <c r="CL6" s="22">
        <f>IF(CL7="",NA(),CL7)</f>
        <v>67.55</v>
      </c>
      <c r="CM6" s="22">
        <f t="shared" ref="CM6:CU6" si="10">IF(CM7="",NA(),CM7)</f>
        <v>63.9</v>
      </c>
      <c r="CN6" s="22">
        <f t="shared" si="10"/>
        <v>63.56</v>
      </c>
      <c r="CO6" s="22">
        <f t="shared" si="10"/>
        <v>62.62</v>
      </c>
      <c r="CP6" s="22">
        <f t="shared" si="10"/>
        <v>62.43</v>
      </c>
      <c r="CQ6" s="22">
        <f t="shared" si="10"/>
        <v>59.74</v>
      </c>
      <c r="CR6" s="22">
        <f t="shared" si="10"/>
        <v>55.14</v>
      </c>
      <c r="CS6" s="22">
        <f t="shared" si="10"/>
        <v>55.89</v>
      </c>
      <c r="CT6" s="22">
        <f t="shared" si="10"/>
        <v>55.72</v>
      </c>
      <c r="CU6" s="22">
        <f t="shared" si="10"/>
        <v>55.31</v>
      </c>
      <c r="CV6" s="21" t="str">
        <f>IF(CV7="","",IF(CV7="-","【-】","【"&amp;SUBSTITUTE(TEXT(CV7,"#,##0.00"),"-","△")&amp;"】"))</f>
        <v>【59.97】</v>
      </c>
      <c r="CW6" s="22">
        <f>IF(CW7="",NA(),CW7)</f>
        <v>78.58</v>
      </c>
      <c r="CX6" s="22">
        <f t="shared" ref="CX6:DF6" si="11">IF(CX7="",NA(),CX7)</f>
        <v>80.78</v>
      </c>
      <c r="CY6" s="22">
        <f t="shared" si="11"/>
        <v>81.84</v>
      </c>
      <c r="CZ6" s="22">
        <f t="shared" si="11"/>
        <v>84.23</v>
      </c>
      <c r="DA6" s="22">
        <f t="shared" si="11"/>
        <v>80.239999999999995</v>
      </c>
      <c r="DB6" s="22">
        <f t="shared" si="11"/>
        <v>84.8</v>
      </c>
      <c r="DC6" s="22">
        <f t="shared" si="11"/>
        <v>81.39</v>
      </c>
      <c r="DD6" s="22">
        <f t="shared" si="11"/>
        <v>81.27</v>
      </c>
      <c r="DE6" s="22">
        <f t="shared" si="11"/>
        <v>81.260000000000005</v>
      </c>
      <c r="DF6" s="22">
        <f t="shared" si="11"/>
        <v>80.36</v>
      </c>
      <c r="DG6" s="21" t="str">
        <f>IF(DG7="","",IF(DG7="-","【-】","【"&amp;SUBSTITUTE(TEXT(DG7,"#,##0.00"),"-","△")&amp;"】"))</f>
        <v>【89.76】</v>
      </c>
      <c r="DH6" s="22">
        <f>IF(DH7="",NA(),DH7)</f>
        <v>53.79</v>
      </c>
      <c r="DI6" s="22">
        <f t="shared" ref="DI6:DQ6" si="12">IF(DI7="",NA(),DI7)</f>
        <v>54.57</v>
      </c>
      <c r="DJ6" s="22">
        <f t="shared" si="12"/>
        <v>55.2</v>
      </c>
      <c r="DK6" s="22">
        <f t="shared" si="12"/>
        <v>55.71</v>
      </c>
      <c r="DL6" s="22">
        <f t="shared" si="12"/>
        <v>56.39</v>
      </c>
      <c r="DM6" s="22">
        <f t="shared" si="12"/>
        <v>47.66</v>
      </c>
      <c r="DN6" s="22">
        <f t="shared" si="12"/>
        <v>49.92</v>
      </c>
      <c r="DO6" s="22">
        <f t="shared" si="12"/>
        <v>50.63</v>
      </c>
      <c r="DP6" s="22">
        <f t="shared" si="12"/>
        <v>51.29</v>
      </c>
      <c r="DQ6" s="22">
        <f t="shared" si="12"/>
        <v>52.2</v>
      </c>
      <c r="DR6" s="21" t="str">
        <f>IF(DR7="","",IF(DR7="-","【-】","【"&amp;SUBSTITUTE(TEXT(DR7,"#,##0.00"),"-","△")&amp;"】"))</f>
        <v>【51.51】</v>
      </c>
      <c r="DS6" s="22">
        <f>IF(DS7="",NA(),DS7)</f>
        <v>18.38</v>
      </c>
      <c r="DT6" s="22">
        <f t="shared" ref="DT6:EB6" si="13">IF(DT7="",NA(),DT7)</f>
        <v>19.5</v>
      </c>
      <c r="DU6" s="22">
        <f t="shared" si="13"/>
        <v>24.33</v>
      </c>
      <c r="DV6" s="22">
        <f t="shared" si="13"/>
        <v>25.71</v>
      </c>
      <c r="DW6" s="22">
        <f t="shared" si="13"/>
        <v>26.76</v>
      </c>
      <c r="DX6" s="22">
        <f t="shared" si="13"/>
        <v>15.1</v>
      </c>
      <c r="DY6" s="22">
        <f t="shared" si="13"/>
        <v>16.88</v>
      </c>
      <c r="DZ6" s="22">
        <f t="shared" si="13"/>
        <v>18.28</v>
      </c>
      <c r="EA6" s="22">
        <f t="shared" si="13"/>
        <v>19.61</v>
      </c>
      <c r="EB6" s="22">
        <f t="shared" si="13"/>
        <v>20.73</v>
      </c>
      <c r="EC6" s="21" t="str">
        <f>IF(EC7="","",IF(EC7="-","【-】","【"&amp;SUBSTITUTE(TEXT(EC7,"#,##0.00"),"-","△")&amp;"】"))</f>
        <v>【23.75】</v>
      </c>
      <c r="ED6" s="22">
        <f>IF(ED7="",NA(),ED7)</f>
        <v>0.47</v>
      </c>
      <c r="EE6" s="22">
        <f t="shared" ref="EE6:EM6" si="14">IF(EE7="",NA(),EE7)</f>
        <v>0.65</v>
      </c>
      <c r="EF6" s="22">
        <f t="shared" si="14"/>
        <v>0.79</v>
      </c>
      <c r="EG6" s="22">
        <f t="shared" si="14"/>
        <v>0.61</v>
      </c>
      <c r="EH6" s="22">
        <f t="shared" si="14"/>
        <v>0.64</v>
      </c>
      <c r="EI6" s="22">
        <f t="shared" si="14"/>
        <v>0.57999999999999996</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62138</v>
      </c>
      <c r="D7" s="24">
        <v>46</v>
      </c>
      <c r="E7" s="24">
        <v>1</v>
      </c>
      <c r="F7" s="24">
        <v>0</v>
      </c>
      <c r="G7" s="24">
        <v>1</v>
      </c>
      <c r="H7" s="24" t="s">
        <v>93</v>
      </c>
      <c r="I7" s="24" t="s">
        <v>94</v>
      </c>
      <c r="J7" s="24" t="s">
        <v>95</v>
      </c>
      <c r="K7" s="24" t="s">
        <v>96</v>
      </c>
      <c r="L7" s="24" t="s">
        <v>97</v>
      </c>
      <c r="M7" s="24" t="s">
        <v>98</v>
      </c>
      <c r="N7" s="25" t="s">
        <v>99</v>
      </c>
      <c r="O7" s="25">
        <v>78.72</v>
      </c>
      <c r="P7" s="25">
        <v>96.33</v>
      </c>
      <c r="Q7" s="25">
        <v>4840</v>
      </c>
      <c r="R7" s="25">
        <v>29848</v>
      </c>
      <c r="S7" s="25">
        <v>160.52000000000001</v>
      </c>
      <c r="T7" s="25">
        <v>185.95</v>
      </c>
      <c r="U7" s="25">
        <v>28585</v>
      </c>
      <c r="V7" s="25">
        <v>57.75</v>
      </c>
      <c r="W7" s="25">
        <v>494.98</v>
      </c>
      <c r="X7" s="25">
        <v>113.3</v>
      </c>
      <c r="Y7" s="25">
        <v>117.34</v>
      </c>
      <c r="Z7" s="25">
        <v>116.99</v>
      </c>
      <c r="AA7" s="25">
        <v>114.96</v>
      </c>
      <c r="AB7" s="25">
        <v>113.43</v>
      </c>
      <c r="AC7" s="25">
        <v>110.66</v>
      </c>
      <c r="AD7" s="25">
        <v>108.61</v>
      </c>
      <c r="AE7" s="25">
        <v>108.35</v>
      </c>
      <c r="AF7" s="25">
        <v>108.84</v>
      </c>
      <c r="AG7" s="25">
        <v>105.92</v>
      </c>
      <c r="AH7" s="25">
        <v>108.7</v>
      </c>
      <c r="AI7" s="25">
        <v>0</v>
      </c>
      <c r="AJ7" s="25">
        <v>0</v>
      </c>
      <c r="AK7" s="25">
        <v>0</v>
      </c>
      <c r="AL7" s="25">
        <v>0</v>
      </c>
      <c r="AM7" s="25">
        <v>0</v>
      </c>
      <c r="AN7" s="25">
        <v>2.74</v>
      </c>
      <c r="AO7" s="25">
        <v>3.59</v>
      </c>
      <c r="AP7" s="25">
        <v>3.98</v>
      </c>
      <c r="AQ7" s="25">
        <v>6.02</v>
      </c>
      <c r="AR7" s="25">
        <v>7.78</v>
      </c>
      <c r="AS7" s="25">
        <v>1.34</v>
      </c>
      <c r="AT7" s="25">
        <v>404.3</v>
      </c>
      <c r="AU7" s="25">
        <v>523.04999999999995</v>
      </c>
      <c r="AV7" s="25">
        <v>502.49</v>
      </c>
      <c r="AW7" s="25">
        <v>499.37</v>
      </c>
      <c r="AX7" s="25">
        <v>509.78</v>
      </c>
      <c r="AY7" s="25">
        <v>366.03</v>
      </c>
      <c r="AZ7" s="25">
        <v>379.08</v>
      </c>
      <c r="BA7" s="25">
        <v>367.55</v>
      </c>
      <c r="BB7" s="25">
        <v>378.56</v>
      </c>
      <c r="BC7" s="25">
        <v>364.46</v>
      </c>
      <c r="BD7" s="25">
        <v>252.29</v>
      </c>
      <c r="BE7" s="25">
        <v>181.13</v>
      </c>
      <c r="BF7" s="25">
        <v>175.84</v>
      </c>
      <c r="BG7" s="25">
        <v>169.28</v>
      </c>
      <c r="BH7" s="25">
        <v>160.18</v>
      </c>
      <c r="BI7" s="25">
        <v>151.41999999999999</v>
      </c>
      <c r="BJ7" s="25">
        <v>370.12</v>
      </c>
      <c r="BK7" s="25">
        <v>398.98</v>
      </c>
      <c r="BL7" s="25">
        <v>418.68</v>
      </c>
      <c r="BM7" s="25">
        <v>395.68</v>
      </c>
      <c r="BN7" s="25">
        <v>403.72</v>
      </c>
      <c r="BO7" s="25">
        <v>268.07</v>
      </c>
      <c r="BP7" s="25">
        <v>108.99</v>
      </c>
      <c r="BQ7" s="25">
        <v>111.78</v>
      </c>
      <c r="BR7" s="25">
        <v>111.53</v>
      </c>
      <c r="BS7" s="25">
        <v>109.26</v>
      </c>
      <c r="BT7" s="25">
        <v>106.85</v>
      </c>
      <c r="BU7" s="25">
        <v>100.42</v>
      </c>
      <c r="BV7" s="25">
        <v>98.64</v>
      </c>
      <c r="BW7" s="25">
        <v>94.78</v>
      </c>
      <c r="BX7" s="25">
        <v>97.59</v>
      </c>
      <c r="BY7" s="25">
        <v>92.17</v>
      </c>
      <c r="BZ7" s="25">
        <v>97.47</v>
      </c>
      <c r="CA7" s="25">
        <v>213.01</v>
      </c>
      <c r="CB7" s="25">
        <v>209.58</v>
      </c>
      <c r="CC7" s="25">
        <v>209.01</v>
      </c>
      <c r="CD7" s="25">
        <v>213.7</v>
      </c>
      <c r="CE7" s="25">
        <v>223.03</v>
      </c>
      <c r="CF7" s="25">
        <v>171.67</v>
      </c>
      <c r="CG7" s="25">
        <v>178.92</v>
      </c>
      <c r="CH7" s="25">
        <v>181.3</v>
      </c>
      <c r="CI7" s="25">
        <v>181.71</v>
      </c>
      <c r="CJ7" s="25">
        <v>188.51</v>
      </c>
      <c r="CK7" s="25">
        <v>174.75</v>
      </c>
      <c r="CL7" s="25">
        <v>67.55</v>
      </c>
      <c r="CM7" s="25">
        <v>63.9</v>
      </c>
      <c r="CN7" s="25">
        <v>63.56</v>
      </c>
      <c r="CO7" s="25">
        <v>62.62</v>
      </c>
      <c r="CP7" s="25">
        <v>62.43</v>
      </c>
      <c r="CQ7" s="25">
        <v>59.74</v>
      </c>
      <c r="CR7" s="25">
        <v>55.14</v>
      </c>
      <c r="CS7" s="25">
        <v>55.89</v>
      </c>
      <c r="CT7" s="25">
        <v>55.72</v>
      </c>
      <c r="CU7" s="25">
        <v>55.31</v>
      </c>
      <c r="CV7" s="25">
        <v>59.97</v>
      </c>
      <c r="CW7" s="25">
        <v>78.58</v>
      </c>
      <c r="CX7" s="25">
        <v>80.78</v>
      </c>
      <c r="CY7" s="25">
        <v>81.84</v>
      </c>
      <c r="CZ7" s="25">
        <v>84.23</v>
      </c>
      <c r="DA7" s="25">
        <v>80.239999999999995</v>
      </c>
      <c r="DB7" s="25">
        <v>84.8</v>
      </c>
      <c r="DC7" s="25">
        <v>81.39</v>
      </c>
      <c r="DD7" s="25">
        <v>81.27</v>
      </c>
      <c r="DE7" s="25">
        <v>81.260000000000005</v>
      </c>
      <c r="DF7" s="25">
        <v>80.36</v>
      </c>
      <c r="DG7" s="25">
        <v>89.76</v>
      </c>
      <c r="DH7" s="25">
        <v>53.79</v>
      </c>
      <c r="DI7" s="25">
        <v>54.57</v>
      </c>
      <c r="DJ7" s="25">
        <v>55.2</v>
      </c>
      <c r="DK7" s="25">
        <v>55.71</v>
      </c>
      <c r="DL7" s="25">
        <v>56.39</v>
      </c>
      <c r="DM7" s="25">
        <v>47.66</v>
      </c>
      <c r="DN7" s="25">
        <v>49.92</v>
      </c>
      <c r="DO7" s="25">
        <v>50.63</v>
      </c>
      <c r="DP7" s="25">
        <v>51.29</v>
      </c>
      <c r="DQ7" s="25">
        <v>52.2</v>
      </c>
      <c r="DR7" s="25">
        <v>51.51</v>
      </c>
      <c r="DS7" s="25">
        <v>18.38</v>
      </c>
      <c r="DT7" s="25">
        <v>19.5</v>
      </c>
      <c r="DU7" s="25">
        <v>24.33</v>
      </c>
      <c r="DV7" s="25">
        <v>25.71</v>
      </c>
      <c r="DW7" s="25">
        <v>26.76</v>
      </c>
      <c r="DX7" s="25">
        <v>15.1</v>
      </c>
      <c r="DY7" s="25">
        <v>16.88</v>
      </c>
      <c r="DZ7" s="25">
        <v>18.28</v>
      </c>
      <c r="EA7" s="25">
        <v>19.61</v>
      </c>
      <c r="EB7" s="25">
        <v>20.73</v>
      </c>
      <c r="EC7" s="25">
        <v>23.75</v>
      </c>
      <c r="ED7" s="25">
        <v>0.47</v>
      </c>
      <c r="EE7" s="25">
        <v>0.65</v>
      </c>
      <c r="EF7" s="25">
        <v>0.79</v>
      </c>
      <c r="EG7" s="25">
        <v>0.61</v>
      </c>
      <c r="EH7" s="25">
        <v>0.64</v>
      </c>
      <c r="EI7" s="25">
        <v>0.57999999999999996</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2024-01-31T01:18:35Z</cp:lastPrinted>
  <dcterms:created xsi:type="dcterms:W3CDTF">2023-12-05T00:49:11Z</dcterms:created>
  <dcterms:modified xsi:type="dcterms:W3CDTF">2024-01-31T01:19:18Z</dcterms:modified>
  <cp:category/>
</cp:coreProperties>
</file>