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andisk-ca57d9\disk\【下水道係】★共有フォルダ★\3. ▼簡易水道事業\5. 会計\2. 決算統計\2. 経営比較分析表\R5(R4)\"/>
    </mc:Choice>
  </mc:AlternateContent>
  <xr:revisionPtr revIDLastSave="0" documentId="13_ncr:1_{A77ABDCD-B750-4418-85A7-64323CE427BF}" xr6:coauthVersionLast="47" xr6:coauthVersionMax="47" xr10:uidLastSave="{00000000-0000-0000-0000-000000000000}"/>
  <workbookProtection workbookAlgorithmName="SHA-512" workbookHashValue="g7vgL2YLnQ7S8khIxkBTSHtBCG/8pv1XWDLbNctzRD9JEIbNnqOKiu2EsJ3ITkVR1groyzb8OvfCFGxvLnw2Zw==" workbookSaltValue="6GD/ppuK1/93q6fSPql1b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E85" i="4"/>
  <c r="BB10" i="4"/>
  <c r="AT10" i="4"/>
  <c r="AL10" i="4"/>
  <c r="W10" i="4"/>
  <c r="BB8" i="4"/>
  <c r="AT8" i="4"/>
  <c r="AL8" i="4"/>
  <c r="AD8" i="4"/>
  <c r="W8" i="4"/>
  <c r="P8" i="4"/>
  <c r="I8" i="4"/>
  <c r="B8" i="4"/>
  <c r="B6" i="4"/>
</calcChain>
</file>

<file path=xl/sharedStrings.xml><?xml version="1.0" encoding="utf-8"?>
<sst xmlns="http://schemas.openxmlformats.org/spreadsheetml/2006/main" count="272" uniqueCount="115">
  <si>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</si>
  <si>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</si>
  <si>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</si>
  <si>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</si>
  <si>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</si>
  <si>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</si>
  <si>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</si>
  <si>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</si>
  <si>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</si>
  <si>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</si>
  <si>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</si>
  <si>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</si>
  <si>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</si>
  <si>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</si>
  <si>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</si>
  <si>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</si>
  <si>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</si>
  <si>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</si>
  <si>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</si>
  <si>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</si>
  <si>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</si>
  <si>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</si>
  <si>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</si>
  <si>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</si>
  <si>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</si>
  <si>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</si>
  <si>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</si>
  <si>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</si>
  <si>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</si>
  <si>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</si>
  <si>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</si>
  <si>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</si>
  <si>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</si>
  <si>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</si>
  <si>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</si>
  <si>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</si>
  <si>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</si>
  <si>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</si>
  <si>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</si>
  <si>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</si>
  <si>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</si>
  <si>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</si>
  <si>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</si>
  <si>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</si>
  <si>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</si>
  <si>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</si>
  <si>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</si>
  <si>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</si>
  <si>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</si>
  <si>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</si>
  <si>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</si>
  <si>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</si>
  <si>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</si>
  <si>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</si>
  <si>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</si>
  <si>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</si>
  <si>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</si>
  <si>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</si>
  <si>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</si>
  <si>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</si>
  <si>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</si>
  <si>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</si>
  <si>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</si>
  <si>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</si>
  <si>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</si>
  <si>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</si>
  <si>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</si>
  <si>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</si>
  <si>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</si>
  <si>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</si>
  <si>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</si>
  <si>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</si>
  <si>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</si>
  <si>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</si>
  <si>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</si>
  <si>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</si>
  <si>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</si>
  <si>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</si>
  <si>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</si>
  <si>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</si>
  <si>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</si>
  <si>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</si>
  <si>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</si>
  <si>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</si>
  <si>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</si>
  <si>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</si>
  <si>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</si>
  <si>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</si>
  <si>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</si>
  <si>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</si>
  <si>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</si>
  <si>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</si>
  <si>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</si>
  <si>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山辺町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</si>
  <si>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</si>
  <si>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</si>
  <si>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</si>
  <si>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</si>
  <si>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</si>
  <si>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</si>
  <si>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</si>
  <si>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</si>
  <si>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</si>
  <si>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</si>
  <si>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</si>
  <si>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</si>
  <si>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</si>
  <si>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</si>
  <si>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</si>
  <si>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</si>
  <si>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</si>
  <si>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</si>
  <si>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①令和４年度の料金改定により給水量が減少した中でも料金収入が増となったが、営業費用の増加や長期前受金戻入の減による経常収益の減が大きく影響した。健全経営の水準とされる 100 ％を下回っているため、支出の削減等の経営改善を図っていく。
②毎年の純損失が積み重なり年々増加傾向にある。本年度に料金改定を行ったため、当面は支出の削減等の経営改善を図っていく。
③類似団体と比較しても高く、短期的な支払い能力は高い水準にはあるが、年々流動資産が減少し、流動負債が増加傾向にあるため注視する必要がある。
④類似団体と比較しても低く、適正な経営ができていると考える。
⑤類似団体と同等以上の水準であるが、100％を下回っている。前年度からの減少要因は修繕費の増加にある。引き続き適切な料金収入の確保と費用削減に努める。
⑥類似団体よりも高い水準にあり、給水区域の人口が減少し、継続的に有収水量が減少する見通し。維持管理費に大きな変動は無いが有収水量の減により給水原価は年々増加する傾向にある。
⑦施設利用率は減少傾向にあり、経常費用を抑えるためにも、次期の施設更新時には適切な規模になるよう、ダウンサイジングの検討を行う。
⑧類似団体平均以上の数値であり増加傾向にあるが、必要に応じ配水管内の漏水個所を特定し修繕するなど、配水量縮減の対策を講じ、数値を100％に近づけたい。</t>
    <rPh sb="22" eb="23">
      <t>ナカ</t>
    </rPh>
    <rPh sb="37" eb="41">
      <t>エイギョウヒヨウ</t>
    </rPh>
    <rPh sb="42" eb="44">
      <t>ゾウカ</t>
    </rPh>
    <rPh sb="57" eb="61">
      <t>ケイジョウシュウエキ</t>
    </rPh>
    <rPh sb="62" eb="63">
      <t>ゲン</t>
    </rPh>
    <rPh sb="67" eb="69">
      <t>エイキョウ</t>
    </rPh>
    <rPh sb="111" eb="112">
      <t>ハカ</t>
    </rPh>
    <rPh sb="120" eb="122">
      <t>マイネン</t>
    </rPh>
    <rPh sb="123" eb="126">
      <t>ジュンソンシツ</t>
    </rPh>
    <rPh sb="127" eb="128">
      <t>ツ</t>
    </rPh>
    <rPh sb="129" eb="130">
      <t>カサ</t>
    </rPh>
    <rPh sb="132" eb="136">
      <t>ネンネンゾウカ</t>
    </rPh>
    <rPh sb="136" eb="138">
      <t>ケイコウ</t>
    </rPh>
    <rPh sb="142" eb="145">
      <t>ホンネンド</t>
    </rPh>
    <rPh sb="146" eb="150">
      <t>リョウキンカイテイ</t>
    </rPh>
    <rPh sb="151" eb="152">
      <t>オコナ</t>
    </rPh>
    <rPh sb="157" eb="159">
      <t>トウメン</t>
    </rPh>
    <rPh sb="160" eb="162">
      <t>シシュツ</t>
    </rPh>
    <rPh sb="163" eb="166">
      <t>サクゲントウ</t>
    </rPh>
    <rPh sb="167" eb="171">
      <t>ケイエイカイゼン</t>
    </rPh>
    <rPh sb="172" eb="173">
      <t>ハカ</t>
    </rPh>
    <rPh sb="191" eb="192">
      <t>タカ</t>
    </rPh>
    <rPh sb="194" eb="197">
      <t>タンキテキ</t>
    </rPh>
    <rPh sb="198" eb="200">
      <t>シハラ</t>
    </rPh>
    <rPh sb="201" eb="203">
      <t>ノウリョク</t>
    </rPh>
    <rPh sb="204" eb="205">
      <t>タカ</t>
    </rPh>
    <rPh sb="206" eb="208">
      <t>スイジュン</t>
    </rPh>
    <rPh sb="214" eb="216">
      <t>ネンネン</t>
    </rPh>
    <rPh sb="216" eb="220">
      <t>リュウドウシサン</t>
    </rPh>
    <rPh sb="221" eb="223">
      <t>ゲンショウ</t>
    </rPh>
    <rPh sb="225" eb="229">
      <t>リュウドウフサイ</t>
    </rPh>
    <rPh sb="230" eb="232">
      <t>ゾウカ</t>
    </rPh>
    <rPh sb="232" eb="234">
      <t>ケイコウ</t>
    </rPh>
    <rPh sb="239" eb="241">
      <t>チュウシ</t>
    </rPh>
    <rPh sb="243" eb="245">
      <t>ヒツヨウ</t>
    </rPh>
    <rPh sb="252" eb="256">
      <t>ルイジダンタイ</t>
    </rPh>
    <rPh sb="257" eb="259">
      <t>ヒカク</t>
    </rPh>
    <rPh sb="262" eb="263">
      <t>ヒク</t>
    </rPh>
    <rPh sb="265" eb="267">
      <t>テキセイ</t>
    </rPh>
    <rPh sb="268" eb="270">
      <t>ケイエイ</t>
    </rPh>
    <rPh sb="277" eb="278">
      <t>カンガ</t>
    </rPh>
    <rPh sb="313" eb="316">
      <t>ゼンネンド</t>
    </rPh>
    <rPh sb="319" eb="323">
      <t>ゲンショウヨウイン</t>
    </rPh>
    <rPh sb="324" eb="327">
      <t>シュウゼンヒ</t>
    </rPh>
    <rPh sb="328" eb="330">
      <t>ゾウカ</t>
    </rPh>
    <rPh sb="334" eb="335">
      <t>ヒ</t>
    </rPh>
    <rPh sb="336" eb="337">
      <t>ツヅ</t>
    </rPh>
    <rPh sb="349" eb="353">
      <t>ヒヨウサクゲン</t>
    </rPh>
    <rPh sb="361" eb="363">
      <t>ルイジ</t>
    </rPh>
    <rPh sb="363" eb="365">
      <t>ダンタイ</t>
    </rPh>
    <rPh sb="368" eb="369">
      <t>タカ</t>
    </rPh>
    <rPh sb="370" eb="372">
      <t>スイジュン</t>
    </rPh>
    <rPh sb="440" eb="442">
      <t>ケイコウ</t>
    </rPh>
    <rPh sb="529" eb="531">
      <t>ゾウカ</t>
    </rPh>
    <rPh sb="531" eb="533">
      <t>ケイコウ</t>
    </rPh>
    <phoneticPr fontId="4"/>
  </si>
  <si>
    <t>①平成10年に供用が開始され、施設及び管路の老朽化が進んでおり、一部耐用年数が超過した機械設備を使用している。異常が発生した場合は、ただちに原因の究明と修理等をその都度実施しているが、管路からの漏水の場合には管路の法定耐用年数が超過していないため、新たな管路に更新ということではなく、修繕としての入れ替えで対応する。
定期的な点検と更新により施設の長寿命化を図り、投資の平準化に繋げたい。</t>
    <phoneticPr fontId="4"/>
  </si>
  <si>
    <t>給水人口の減少に伴い有収水量の減により、給水収入が減り続けることが大きな課題であり、経営状況はますます厳しくなることが予想される。
また、管路更新等については財源の確保や受益者負担の点からも困難が予想されるが、料金の改定の定期的な検討により、適正な料金収入の確保を推進し費用削減に努め健全経営を図るべく努力していく。</t>
    <rPh sb="0" eb="4">
      <t>キュウスイジンコウ</t>
    </rPh>
    <rPh sb="5" eb="7">
      <t>ゲンショウ</t>
    </rPh>
    <rPh sb="8" eb="9">
      <t>トモナ</t>
    </rPh>
    <rPh sb="33" eb="34">
      <t>オオ</t>
    </rPh>
    <rPh sb="111" eb="114">
      <t>テイキテキ</t>
    </rPh>
    <rPh sb="115" eb="117">
      <t>ケントウ</t>
    </rPh>
    <rPh sb="135" eb="139">
      <t>ヒヨウサクゲン</t>
    </rPh>
    <rPh sb="140" eb="1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</si>
</sst>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8B-4714-B78A-7A29702EA0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0.96</c:v>
                </c:pt>
                <c:pt idx="3">
                  <c:v>0.37</c:v>
                </c:pt>
                <c:pt idx="4">
                  <c:v>0.23</c:v>
                </c:pt>
              </c:numCache>
            </c:numRef>
          </c:val>
          <c:smooth val="0"/>
          <c:extLst>
            <c:ext xmlns:c16="http://schemas.microsoft.com/office/drawing/2014/chart" uri="{C3380CC4-5D6E-409C-BE32-E72D297353CC}">
              <c16:uniqueId val="{00000001-6A8B-4714-B78A-7A29702EA0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25.25</c:v>
                </c:pt>
                <c:pt idx="3">
                  <c:v>22</c:v>
                </c:pt>
                <c:pt idx="4">
                  <c:v>21.69</c:v>
                </c:pt>
              </c:numCache>
            </c:numRef>
          </c:val>
          <c:extLst>
            <c:ext xmlns:c16="http://schemas.microsoft.com/office/drawing/2014/chart" uri="{C3380CC4-5D6E-409C-BE32-E72D297353CC}">
              <c16:uniqueId val="{00000000-BB04-4DEF-B7A3-FB7B6A83D7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51.52</c:v>
                </c:pt>
                <c:pt idx="3">
                  <c:v>48.75</c:v>
                </c:pt>
                <c:pt idx="4">
                  <c:v>50.95</c:v>
                </c:pt>
              </c:numCache>
            </c:numRef>
          </c:val>
          <c:smooth val="0"/>
          <c:extLst>
            <c:ext xmlns:c16="http://schemas.microsoft.com/office/drawing/2014/chart" uri="{C3380CC4-5D6E-409C-BE32-E72D297353CC}">
              <c16:uniqueId val="{00000001-BB04-4DEF-B7A3-FB7B6A83D7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65.58</c:v>
                </c:pt>
                <c:pt idx="3">
                  <c:v>71.3</c:v>
                </c:pt>
                <c:pt idx="4">
                  <c:v>74.099999999999994</c:v>
                </c:pt>
              </c:numCache>
            </c:numRef>
          </c:val>
          <c:extLst>
            <c:ext xmlns:c16="http://schemas.microsoft.com/office/drawing/2014/chart" uri="{C3380CC4-5D6E-409C-BE32-E72D297353CC}">
              <c16:uniqueId val="{00000000-7C04-4103-BEB1-E2DFCF4736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61.29</c:v>
                </c:pt>
                <c:pt idx="3">
                  <c:v>60.88</c:v>
                </c:pt>
                <c:pt idx="4">
                  <c:v>61</c:v>
                </c:pt>
              </c:numCache>
            </c:numRef>
          </c:val>
          <c:smooth val="0"/>
          <c:extLst>
            <c:ext xmlns:c16="http://schemas.microsoft.com/office/drawing/2014/chart" uri="{C3380CC4-5D6E-409C-BE32-E72D297353CC}">
              <c16:uniqueId val="{00000001-7C04-4103-BEB1-E2DFCF4736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82.8</c:v>
                </c:pt>
                <c:pt idx="3">
                  <c:v>89.39</c:v>
                </c:pt>
                <c:pt idx="4">
                  <c:v>76.12</c:v>
                </c:pt>
              </c:numCache>
            </c:numRef>
          </c:val>
          <c:extLst>
            <c:ext xmlns:c16="http://schemas.microsoft.com/office/drawing/2014/chart" uri="{C3380CC4-5D6E-409C-BE32-E72D297353CC}">
              <c16:uniqueId val="{00000000-F088-4E1B-AFE8-21B4ABABF9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97.61</c:v>
                </c:pt>
                <c:pt idx="3">
                  <c:v>98.78</c:v>
                </c:pt>
                <c:pt idx="4">
                  <c:v>101.23</c:v>
                </c:pt>
              </c:numCache>
            </c:numRef>
          </c:val>
          <c:smooth val="0"/>
          <c:extLst>
            <c:ext xmlns:c16="http://schemas.microsoft.com/office/drawing/2014/chart" uri="{C3380CC4-5D6E-409C-BE32-E72D297353CC}">
              <c16:uniqueId val="{00000001-F088-4E1B-AFE8-21B4ABABF9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7.89</c:v>
                </c:pt>
                <c:pt idx="3">
                  <c:v>13.01</c:v>
                </c:pt>
                <c:pt idx="4">
                  <c:v>18.14</c:v>
                </c:pt>
              </c:numCache>
            </c:numRef>
          </c:val>
          <c:extLst>
            <c:ext xmlns:c16="http://schemas.microsoft.com/office/drawing/2014/chart" uri="{C3380CC4-5D6E-409C-BE32-E72D297353CC}">
              <c16:uniqueId val="{00000000-B4D2-448E-B4C2-7D8B2DBBB2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24.16</c:v>
                </c:pt>
                <c:pt idx="3">
                  <c:v>29.81</c:v>
                </c:pt>
                <c:pt idx="4">
                  <c:v>30.82</c:v>
                </c:pt>
              </c:numCache>
            </c:numRef>
          </c:val>
          <c:smooth val="0"/>
          <c:extLst>
            <c:ext xmlns:c16="http://schemas.microsoft.com/office/drawing/2014/chart" uri="{C3380CC4-5D6E-409C-BE32-E72D297353CC}">
              <c16:uniqueId val="{00000001-B4D2-448E-B4C2-7D8B2DBBB2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F2-45B9-B770-3604F380A6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18.829999999999998</c:v>
                </c:pt>
                <c:pt idx="3">
                  <c:v>18.05</c:v>
                </c:pt>
                <c:pt idx="4">
                  <c:v>14.28</c:v>
                </c:pt>
              </c:numCache>
            </c:numRef>
          </c:val>
          <c:smooth val="0"/>
          <c:extLst>
            <c:ext xmlns:c16="http://schemas.microsoft.com/office/drawing/2014/chart" uri="{C3380CC4-5D6E-409C-BE32-E72D297353CC}">
              <c16:uniqueId val="{00000001-60F2-45B9-B770-3604F380A6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89.52</c:v>
                </c:pt>
                <c:pt idx="3">
                  <c:v>128.19999999999999</c:v>
                </c:pt>
                <c:pt idx="4">
                  <c:v>201.52</c:v>
                </c:pt>
              </c:numCache>
            </c:numRef>
          </c:val>
          <c:extLst>
            <c:ext xmlns:c16="http://schemas.microsoft.com/office/drawing/2014/chart" uri="{C3380CC4-5D6E-409C-BE32-E72D297353CC}">
              <c16:uniqueId val="{00000000-445B-4651-820F-4F50A91AF5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143.65</c:v>
                </c:pt>
                <c:pt idx="3">
                  <c:v>155.82</c:v>
                </c:pt>
                <c:pt idx="4">
                  <c:v>155.18</c:v>
                </c:pt>
              </c:numCache>
            </c:numRef>
          </c:val>
          <c:smooth val="0"/>
          <c:extLst>
            <c:ext xmlns:c16="http://schemas.microsoft.com/office/drawing/2014/chart" uri="{C3380CC4-5D6E-409C-BE32-E72D297353CC}">
              <c16:uniqueId val="{00000001-445B-4651-820F-4F50A91AF5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378.24</c:v>
                </c:pt>
                <c:pt idx="3">
                  <c:v>350.68</c:v>
                </c:pt>
                <c:pt idx="4">
                  <c:v>256.18</c:v>
                </c:pt>
              </c:numCache>
            </c:numRef>
          </c:val>
          <c:extLst>
            <c:ext xmlns:c16="http://schemas.microsoft.com/office/drawing/2014/chart" uri="{C3380CC4-5D6E-409C-BE32-E72D297353CC}">
              <c16:uniqueId val="{00000000-68A2-4B1D-B37B-55E90F65CC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94.01</c:v>
                </c:pt>
                <c:pt idx="3">
                  <c:v>111.08</c:v>
                </c:pt>
                <c:pt idx="4">
                  <c:v>118.28</c:v>
                </c:pt>
              </c:numCache>
            </c:numRef>
          </c:val>
          <c:smooth val="0"/>
          <c:extLst>
            <c:ext xmlns:c16="http://schemas.microsoft.com/office/drawing/2014/chart" uri="{C3380CC4-5D6E-409C-BE32-E72D297353CC}">
              <c16:uniqueId val="{00000001-68A2-4B1D-B37B-55E90F65CC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207.25</c:v>
                </c:pt>
                <c:pt idx="3">
                  <c:v>199.01</c:v>
                </c:pt>
                <c:pt idx="4">
                  <c:v>151.91999999999999</c:v>
                </c:pt>
              </c:numCache>
            </c:numRef>
          </c:val>
          <c:extLst>
            <c:ext xmlns:c16="http://schemas.microsoft.com/office/drawing/2014/chart" uri="{C3380CC4-5D6E-409C-BE32-E72D297353CC}">
              <c16:uniqueId val="{00000000-F3B3-4764-8F0C-D4706C1059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1421.84</c:v>
                </c:pt>
                <c:pt idx="3">
                  <c:v>1596.62</c:v>
                </c:pt>
                <c:pt idx="4">
                  <c:v>1456.79</c:v>
                </c:pt>
              </c:numCache>
            </c:numRef>
          </c:val>
          <c:smooth val="0"/>
          <c:extLst>
            <c:ext xmlns:c16="http://schemas.microsoft.com/office/drawing/2014/chart" uri="{C3380CC4-5D6E-409C-BE32-E72D297353CC}">
              <c16:uniqueId val="{00000001-F3B3-4764-8F0C-D4706C1059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35.6</c:v>
                </c:pt>
                <c:pt idx="3">
                  <c:v>68.13</c:v>
                </c:pt>
                <c:pt idx="4">
                  <c:v>46.35</c:v>
                </c:pt>
              </c:numCache>
            </c:numRef>
          </c:val>
          <c:extLst>
            <c:ext xmlns:c16="http://schemas.microsoft.com/office/drawing/2014/chart" uri="{C3380CC4-5D6E-409C-BE32-E72D297353CC}">
              <c16:uniqueId val="{00000000-D9A1-4432-B228-A931C8376C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35.72</c:v>
                </c:pt>
                <c:pt idx="3">
                  <c:v>33.659999999999997</c:v>
                </c:pt>
                <c:pt idx="4">
                  <c:v>35.33</c:v>
                </c:pt>
              </c:numCache>
            </c:numRef>
          </c:val>
          <c:smooth val="0"/>
          <c:extLst>
            <c:ext xmlns:c16="http://schemas.microsoft.com/office/drawing/2014/chart" uri="{C3380CC4-5D6E-409C-BE32-E72D297353CC}">
              <c16:uniqueId val="{00000001-D9A1-4432-B228-A931C8376C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785.06</c:v>
                </c:pt>
                <c:pt idx="3">
                  <c:v>418.77</c:v>
                </c:pt>
                <c:pt idx="4">
                  <c:v>643.54</c:v>
                </c:pt>
              </c:numCache>
            </c:numRef>
          </c:val>
          <c:extLst>
            <c:ext xmlns:c16="http://schemas.microsoft.com/office/drawing/2014/chart" uri="{C3380CC4-5D6E-409C-BE32-E72D297353CC}">
              <c16:uniqueId val="{00000000-E18C-476D-A3FE-FAFD18A6DE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471.3</c:v>
                </c:pt>
                <c:pt idx="3">
                  <c:v>506.68</c:v>
                </c:pt>
                <c:pt idx="4">
                  <c:v>491.45</c:v>
                </c:pt>
              </c:numCache>
            </c:numRef>
          </c:val>
          <c:smooth val="0"/>
          <c:extLst>
            <c:ext xmlns:c16="http://schemas.microsoft.com/office/drawing/2014/chart" uri="{C3380CC4-5D6E-409C-BE32-E72D297353CC}">
              <c16:uniqueId val="{00000001-E18C-476D-A3FE-FAFD18A6DE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山辺町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C4</v>
      </c>
      <c r="X8" s="76"/>
      <c r="Y8" s="76"/>
      <c r="Z8" s="76"/>
      <c r="AA8" s="76"/>
      <c r="AB8" s="76"/>
      <c r="AC8" s="76"/>
      <c r="AD8" s="76" t="str">
        <f>データ!$M$6</f>
        <v>非設置</v>
      </c>
      <c r="AE8" s="76"/>
      <c r="AF8" s="76"/>
      <c r="AG8" s="76"/>
      <c r="AH8" s="76"/>
      <c r="AI8" s="76"/>
      <c r="AJ8" s="76"/>
      <c r="AK8" s="2"/>
      <c r="AL8" s="59">
        <f>データ!$R$6</f>
        <v>13685</v>
      </c>
      <c r="AM8" s="59"/>
      <c r="AN8" s="59"/>
      <c r="AO8" s="59"/>
      <c r="AP8" s="59"/>
      <c r="AQ8" s="59"/>
      <c r="AR8" s="59"/>
      <c r="AS8" s="59"/>
      <c r="AT8" s="56">
        <f>データ!$S$6</f>
        <v>61.45</v>
      </c>
      <c r="AU8" s="57"/>
      <c r="AV8" s="57"/>
      <c r="AW8" s="57"/>
      <c r="AX8" s="57"/>
      <c r="AY8" s="57"/>
      <c r="AZ8" s="57"/>
      <c r="BA8" s="57"/>
      <c r="BB8" s="46">
        <f>データ!$T$6</f>
        <v>222.7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94.67</v>
      </c>
      <c r="J10" s="57"/>
      <c r="K10" s="57"/>
      <c r="L10" s="57"/>
      <c r="M10" s="57"/>
      <c r="N10" s="57"/>
      <c r="O10" s="58"/>
      <c r="P10" s="46">
        <f>データ!$P$6</f>
        <v>2.82</v>
      </c>
      <c r="Q10" s="46"/>
      <c r="R10" s="46"/>
      <c r="S10" s="46"/>
      <c r="T10" s="46"/>
      <c r="U10" s="46"/>
      <c r="V10" s="46"/>
      <c r="W10" s="59">
        <f>データ!$Q$6</f>
        <v>5450</v>
      </c>
      <c r="X10" s="59"/>
      <c r="Y10" s="59"/>
      <c r="Z10" s="59"/>
      <c r="AA10" s="59"/>
      <c r="AB10" s="59"/>
      <c r="AC10" s="59"/>
      <c r="AD10" s="2"/>
      <c r="AE10" s="2"/>
      <c r="AF10" s="2"/>
      <c r="AG10" s="2"/>
      <c r="AH10" s="2"/>
      <c r="AI10" s="2"/>
      <c r="AJ10" s="2"/>
      <c r="AK10" s="2"/>
      <c r="AL10" s="59">
        <f>データ!$U$6</f>
        <v>385</v>
      </c>
      <c r="AM10" s="59"/>
      <c r="AN10" s="59"/>
      <c r="AO10" s="59"/>
      <c r="AP10" s="59"/>
      <c r="AQ10" s="59"/>
      <c r="AR10" s="59"/>
      <c r="AS10" s="59"/>
      <c r="AT10" s="56">
        <f>データ!$V$6</f>
        <v>4.41</v>
      </c>
      <c r="AU10" s="57"/>
      <c r="AV10" s="57"/>
      <c r="AW10" s="57"/>
      <c r="AX10" s="57"/>
      <c r="AY10" s="57"/>
      <c r="AZ10" s="57"/>
      <c r="BA10" s="57"/>
      <c r="BB10" s="46">
        <f>データ!$W$6</f>
        <v>87.3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TDGOxo1F+nWDY2aTMkjlSv73W+9nKsgDjAScgYEOE8JO84rQtL2zOquPlDLc4zMEpzO5n/uSrUHU/ULYNUR3qQ==" saltValue="TXWNEaz2Znf/iepdKLrn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63011</v>
      </c>
      <c r="D6" s="20">
        <f t="shared" si="3"/>
        <v>46</v>
      </c>
      <c r="E6" s="20">
        <f t="shared" si="3"/>
        <v>1</v>
      </c>
      <c r="F6" s="20">
        <f t="shared" si="3"/>
        <v>0</v>
      </c>
      <c r="G6" s="20">
        <f t="shared" si="3"/>
        <v>5</v>
      </c>
      <c r="H6" s="20" t="str">
        <f t="shared" si="3"/>
        <v>山形県　山辺町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94.67</v>
      </c>
      <c r="P6" s="21">
        <f t="shared" si="3"/>
        <v>2.82</v>
      </c>
      <c r="Q6" s="21">
        <f t="shared" si="3"/>
        <v>5450</v>
      </c>
      <c r="R6" s="21">
        <f t="shared" si="3"/>
        <v>13685</v>
      </c>
      <c r="S6" s="21">
        <f t="shared" si="3"/>
        <v>61.45</v>
      </c>
      <c r="T6" s="21">
        <f t="shared" si="3"/>
        <v>222.7</v>
      </c>
      <c r="U6" s="21">
        <f t="shared" si="3"/>
        <v>385</v>
      </c>
      <c r="V6" s="21">
        <f t="shared" si="3"/>
        <v>4.41</v>
      </c>
      <c r="W6" s="21">
        <f t="shared" si="3"/>
        <v>87.3</v>
      </c>
      <c r="X6" s="22" t="str">
        <f>IF(X7="",NA(),X7)</f>
        <v>-</v>
      </c>
      <c r="Y6" s="22" t="str">
        <f t="shared" ref="Y6:AG6" si="4">IF(Y7="",NA(),Y7)</f>
        <v>-</v>
      </c>
      <c r="Z6" s="22">
        <f t="shared" si="4"/>
        <v>82.8</v>
      </c>
      <c r="AA6" s="22">
        <f t="shared" si="4"/>
        <v>89.39</v>
      </c>
      <c r="AB6" s="22">
        <f t="shared" si="4"/>
        <v>76.12</v>
      </c>
      <c r="AC6" s="22" t="str">
        <f t="shared" si="4"/>
        <v>-</v>
      </c>
      <c r="AD6" s="22" t="str">
        <f t="shared" si="4"/>
        <v>-</v>
      </c>
      <c r="AE6" s="22">
        <f t="shared" si="4"/>
        <v>97.61</v>
      </c>
      <c r="AF6" s="22">
        <f t="shared" si="4"/>
        <v>98.78</v>
      </c>
      <c r="AG6" s="22">
        <f t="shared" si="4"/>
        <v>101.23</v>
      </c>
      <c r="AH6" s="21" t="str">
        <f>IF(AH7="","",IF(AH7="-","【-】","【"&amp;SUBSTITUTE(TEXT(AH7,"#,##0.00"),"-","△")&amp;"】"))</f>
        <v>【104.96】</v>
      </c>
      <c r="AI6" s="22" t="str">
        <f>IF(AI7="",NA(),AI7)</f>
        <v>-</v>
      </c>
      <c r="AJ6" s="22" t="str">
        <f t="shared" ref="AJ6:AR6" si="5">IF(AJ7="",NA(),AJ7)</f>
        <v>-</v>
      </c>
      <c r="AK6" s="22">
        <f t="shared" si="5"/>
        <v>89.52</v>
      </c>
      <c r="AL6" s="22">
        <f t="shared" si="5"/>
        <v>128.19999999999999</v>
      </c>
      <c r="AM6" s="22">
        <f t="shared" si="5"/>
        <v>201.52</v>
      </c>
      <c r="AN6" s="22" t="str">
        <f t="shared" si="5"/>
        <v>-</v>
      </c>
      <c r="AO6" s="22" t="str">
        <f t="shared" si="5"/>
        <v>-</v>
      </c>
      <c r="AP6" s="22">
        <f t="shared" si="5"/>
        <v>143.65</v>
      </c>
      <c r="AQ6" s="22">
        <f t="shared" si="5"/>
        <v>155.82</v>
      </c>
      <c r="AR6" s="22">
        <f t="shared" si="5"/>
        <v>155.18</v>
      </c>
      <c r="AS6" s="21" t="str">
        <f>IF(AS7="","",IF(AS7="-","【-】","【"&amp;SUBSTITUTE(TEXT(AS7,"#,##0.00"),"-","△")&amp;"】"))</f>
        <v>【30.67】</v>
      </c>
      <c r="AT6" s="22" t="str">
        <f>IF(AT7="",NA(),AT7)</f>
        <v>-</v>
      </c>
      <c r="AU6" s="22" t="str">
        <f t="shared" ref="AU6:BC6" si="6">IF(AU7="",NA(),AU7)</f>
        <v>-</v>
      </c>
      <c r="AV6" s="22">
        <f t="shared" si="6"/>
        <v>378.24</v>
      </c>
      <c r="AW6" s="22">
        <f t="shared" si="6"/>
        <v>350.68</v>
      </c>
      <c r="AX6" s="22">
        <f t="shared" si="6"/>
        <v>256.18</v>
      </c>
      <c r="AY6" s="22" t="str">
        <f t="shared" si="6"/>
        <v>-</v>
      </c>
      <c r="AZ6" s="22" t="str">
        <f t="shared" si="6"/>
        <v>-</v>
      </c>
      <c r="BA6" s="22">
        <f t="shared" si="6"/>
        <v>94.01</v>
      </c>
      <c r="BB6" s="22">
        <f t="shared" si="6"/>
        <v>111.08</v>
      </c>
      <c r="BC6" s="22">
        <f t="shared" si="6"/>
        <v>118.28</v>
      </c>
      <c r="BD6" s="21" t="str">
        <f>IF(BD7="","",IF(BD7="-","【-】","【"&amp;SUBSTITUTE(TEXT(BD7,"#,##0.00"),"-","△")&amp;"】"))</f>
        <v>【195.24】</v>
      </c>
      <c r="BE6" s="22" t="str">
        <f>IF(BE7="",NA(),BE7)</f>
        <v>-</v>
      </c>
      <c r="BF6" s="22" t="str">
        <f t="shared" ref="BF6:BN6" si="7">IF(BF7="",NA(),BF7)</f>
        <v>-</v>
      </c>
      <c r="BG6" s="22">
        <f t="shared" si="7"/>
        <v>207.25</v>
      </c>
      <c r="BH6" s="22">
        <f t="shared" si="7"/>
        <v>199.01</v>
      </c>
      <c r="BI6" s="22">
        <f t="shared" si="7"/>
        <v>151.91999999999999</v>
      </c>
      <c r="BJ6" s="22" t="str">
        <f t="shared" si="7"/>
        <v>-</v>
      </c>
      <c r="BK6" s="22" t="str">
        <f t="shared" si="7"/>
        <v>-</v>
      </c>
      <c r="BL6" s="22">
        <f t="shared" si="7"/>
        <v>1421.84</v>
      </c>
      <c r="BM6" s="22">
        <f t="shared" si="7"/>
        <v>1596.62</v>
      </c>
      <c r="BN6" s="22">
        <f t="shared" si="7"/>
        <v>1456.79</v>
      </c>
      <c r="BO6" s="21" t="str">
        <f>IF(BO7="","",IF(BO7="-","【-】","【"&amp;SUBSTITUTE(TEXT(BO7,"#,##0.00"),"-","△")&amp;"】"))</f>
        <v>【1,090.93】</v>
      </c>
      <c r="BP6" s="22" t="str">
        <f>IF(BP7="",NA(),BP7)</f>
        <v>-</v>
      </c>
      <c r="BQ6" s="22" t="str">
        <f t="shared" ref="BQ6:BY6" si="8">IF(BQ7="",NA(),BQ7)</f>
        <v>-</v>
      </c>
      <c r="BR6" s="22">
        <f t="shared" si="8"/>
        <v>35.6</v>
      </c>
      <c r="BS6" s="22">
        <f t="shared" si="8"/>
        <v>68.13</v>
      </c>
      <c r="BT6" s="22">
        <f t="shared" si="8"/>
        <v>46.35</v>
      </c>
      <c r="BU6" s="22" t="str">
        <f t="shared" si="8"/>
        <v>-</v>
      </c>
      <c r="BV6" s="22" t="str">
        <f t="shared" si="8"/>
        <v>-</v>
      </c>
      <c r="BW6" s="22">
        <f t="shared" si="8"/>
        <v>35.72</v>
      </c>
      <c r="BX6" s="22">
        <f t="shared" si="8"/>
        <v>33.659999999999997</v>
      </c>
      <c r="BY6" s="22">
        <f t="shared" si="8"/>
        <v>35.33</v>
      </c>
      <c r="BZ6" s="21" t="str">
        <f>IF(BZ7="","",IF(BZ7="-","【-】","【"&amp;SUBSTITUTE(TEXT(BZ7,"#,##0.00"),"-","△")&amp;"】"))</f>
        <v>【58.61】</v>
      </c>
      <c r="CA6" s="22" t="str">
        <f>IF(CA7="",NA(),CA7)</f>
        <v>-</v>
      </c>
      <c r="CB6" s="22" t="str">
        <f t="shared" ref="CB6:CJ6" si="9">IF(CB7="",NA(),CB7)</f>
        <v>-</v>
      </c>
      <c r="CC6" s="22">
        <f t="shared" si="9"/>
        <v>785.06</v>
      </c>
      <c r="CD6" s="22">
        <f t="shared" si="9"/>
        <v>418.77</v>
      </c>
      <c r="CE6" s="22">
        <f t="shared" si="9"/>
        <v>643.54</v>
      </c>
      <c r="CF6" s="22" t="str">
        <f t="shared" si="9"/>
        <v>-</v>
      </c>
      <c r="CG6" s="22" t="str">
        <f t="shared" si="9"/>
        <v>-</v>
      </c>
      <c r="CH6" s="22">
        <f t="shared" si="9"/>
        <v>471.3</v>
      </c>
      <c r="CI6" s="22">
        <f t="shared" si="9"/>
        <v>506.68</v>
      </c>
      <c r="CJ6" s="22">
        <f t="shared" si="9"/>
        <v>491.45</v>
      </c>
      <c r="CK6" s="21" t="str">
        <f>IF(CK7="","",IF(CK7="-","【-】","【"&amp;SUBSTITUTE(TEXT(CK7,"#,##0.00"),"-","△")&amp;"】"))</f>
        <v>【274.97】</v>
      </c>
      <c r="CL6" s="22" t="str">
        <f>IF(CL7="",NA(),CL7)</f>
        <v>-</v>
      </c>
      <c r="CM6" s="22" t="str">
        <f t="shared" ref="CM6:CU6" si="10">IF(CM7="",NA(),CM7)</f>
        <v>-</v>
      </c>
      <c r="CN6" s="22">
        <f t="shared" si="10"/>
        <v>25.25</v>
      </c>
      <c r="CO6" s="22">
        <f t="shared" si="10"/>
        <v>22</v>
      </c>
      <c r="CP6" s="22">
        <f t="shared" si="10"/>
        <v>21.69</v>
      </c>
      <c r="CQ6" s="22" t="str">
        <f t="shared" si="10"/>
        <v>-</v>
      </c>
      <c r="CR6" s="22" t="str">
        <f t="shared" si="10"/>
        <v>-</v>
      </c>
      <c r="CS6" s="22">
        <f t="shared" si="10"/>
        <v>51.52</v>
      </c>
      <c r="CT6" s="22">
        <f t="shared" si="10"/>
        <v>48.75</v>
      </c>
      <c r="CU6" s="22">
        <f t="shared" si="10"/>
        <v>50.95</v>
      </c>
      <c r="CV6" s="21" t="str">
        <f>IF(CV7="","",IF(CV7="-","【-】","【"&amp;SUBSTITUTE(TEXT(CV7,"#,##0.00"),"-","△")&amp;"】"))</f>
        <v>【52.36】</v>
      </c>
      <c r="CW6" s="22" t="str">
        <f>IF(CW7="",NA(),CW7)</f>
        <v>-</v>
      </c>
      <c r="CX6" s="22" t="str">
        <f t="shared" ref="CX6:DF6" si="11">IF(CX7="",NA(),CX7)</f>
        <v>-</v>
      </c>
      <c r="CY6" s="22">
        <f t="shared" si="11"/>
        <v>65.58</v>
      </c>
      <c r="CZ6" s="22">
        <f t="shared" si="11"/>
        <v>71.3</v>
      </c>
      <c r="DA6" s="22">
        <f t="shared" si="11"/>
        <v>74.099999999999994</v>
      </c>
      <c r="DB6" s="22" t="str">
        <f t="shared" si="11"/>
        <v>-</v>
      </c>
      <c r="DC6" s="22" t="str">
        <f t="shared" si="11"/>
        <v>-</v>
      </c>
      <c r="DD6" s="22">
        <f t="shared" si="11"/>
        <v>61.29</v>
      </c>
      <c r="DE6" s="22">
        <f t="shared" si="11"/>
        <v>60.88</v>
      </c>
      <c r="DF6" s="22">
        <f t="shared" si="11"/>
        <v>61</v>
      </c>
      <c r="DG6" s="21" t="str">
        <f>IF(DG7="","",IF(DG7="-","【-】","【"&amp;SUBSTITUTE(TEXT(DG7,"#,##0.00"),"-","△")&amp;"】"))</f>
        <v>【73.88】</v>
      </c>
      <c r="DH6" s="22" t="str">
        <f>IF(DH7="",NA(),DH7)</f>
        <v>-</v>
      </c>
      <c r="DI6" s="22" t="str">
        <f t="shared" ref="DI6:DQ6" si="12">IF(DI7="",NA(),DI7)</f>
        <v>-</v>
      </c>
      <c r="DJ6" s="22">
        <f t="shared" si="12"/>
        <v>7.89</v>
      </c>
      <c r="DK6" s="22">
        <f t="shared" si="12"/>
        <v>13.01</v>
      </c>
      <c r="DL6" s="22">
        <f t="shared" si="12"/>
        <v>18.14</v>
      </c>
      <c r="DM6" s="22" t="str">
        <f t="shared" si="12"/>
        <v>-</v>
      </c>
      <c r="DN6" s="22" t="str">
        <f t="shared" si="12"/>
        <v>-</v>
      </c>
      <c r="DO6" s="22">
        <f t="shared" si="12"/>
        <v>24.16</v>
      </c>
      <c r="DP6" s="22">
        <f t="shared" si="12"/>
        <v>29.81</v>
      </c>
      <c r="DQ6" s="22">
        <f t="shared" si="12"/>
        <v>30.82</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18.829999999999998</v>
      </c>
      <c r="EA6" s="22">
        <f t="shared" si="13"/>
        <v>18.05</v>
      </c>
      <c r="EB6" s="22">
        <f t="shared" si="13"/>
        <v>14.28</v>
      </c>
      <c r="EC6" s="21" t="str">
        <f>IF(EC7="","",IF(EC7="-","【-】","【"&amp;SUBSTITUTE(TEXT(EC7,"#,##0.00"),"-","△")&amp;"】"))</f>
        <v>【18.76】</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0.96</v>
      </c>
      <c r="EL6" s="22">
        <f t="shared" si="14"/>
        <v>0.37</v>
      </c>
      <c r="EM6" s="22">
        <f t="shared" si="14"/>
        <v>0.23</v>
      </c>
      <c r="EN6" s="21" t="str">
        <f>IF(EN7="","",IF(EN7="-","【-】","【"&amp;SUBSTITUTE(TEXT(EN7,"#,##0.00"),"-","△")&amp;"】"))</f>
        <v>【0.65】</v>
      </c>
    </row>
    <row r="7" spans="1:144" s="23" customFormat="1" x14ac:dyDescent="0.15">
      <c r="A7" s="15"/>
      <c r="B7" s="24">
        <v>2022</v>
      </c>
      <c r="C7" s="24">
        <v>63011</v>
      </c>
      <c r="D7" s="24">
        <v>46</v>
      </c>
      <c r="E7" s="24">
        <v>1</v>
      </c>
      <c r="F7" s="24">
        <v>0</v>
      </c>
      <c r="G7" s="24">
        <v>5</v>
      </c>
      <c r="H7" s="24" t="s">
        <v>93</v>
      </c>
      <c r="I7" s="24" t="s">
        <v>94</v>
      </c>
      <c r="J7" s="24" t="s">
        <v>95</v>
      </c>
      <c r="K7" s="24" t="s">
        <v>96</v>
      </c>
      <c r="L7" s="24" t="s">
        <v>97</v>
      </c>
      <c r="M7" s="24" t="s">
        <v>98</v>
      </c>
      <c r="N7" s="25" t="s">
        <v>99</v>
      </c>
      <c r="O7" s="25">
        <v>94.67</v>
      </c>
      <c r="P7" s="25">
        <v>2.82</v>
      </c>
      <c r="Q7" s="25">
        <v>5450</v>
      </c>
      <c r="R7" s="25">
        <v>13685</v>
      </c>
      <c r="S7" s="25">
        <v>61.45</v>
      </c>
      <c r="T7" s="25">
        <v>222.7</v>
      </c>
      <c r="U7" s="25">
        <v>385</v>
      </c>
      <c r="V7" s="25">
        <v>4.41</v>
      </c>
      <c r="W7" s="25">
        <v>87.3</v>
      </c>
      <c r="X7" s="25" t="s">
        <v>99</v>
      </c>
      <c r="Y7" s="25" t="s">
        <v>99</v>
      </c>
      <c r="Z7" s="25">
        <v>82.8</v>
      </c>
      <c r="AA7" s="25">
        <v>89.39</v>
      </c>
      <c r="AB7" s="25">
        <v>76.12</v>
      </c>
      <c r="AC7" s="25" t="s">
        <v>99</v>
      </c>
      <c r="AD7" s="25" t="s">
        <v>99</v>
      </c>
      <c r="AE7" s="25">
        <v>97.61</v>
      </c>
      <c r="AF7" s="25">
        <v>98.78</v>
      </c>
      <c r="AG7" s="25">
        <v>101.23</v>
      </c>
      <c r="AH7" s="25">
        <v>104.96</v>
      </c>
      <c r="AI7" s="25" t="s">
        <v>99</v>
      </c>
      <c r="AJ7" s="25" t="s">
        <v>99</v>
      </c>
      <c r="AK7" s="25">
        <v>89.52</v>
      </c>
      <c r="AL7" s="25">
        <v>128.19999999999999</v>
      </c>
      <c r="AM7" s="25">
        <v>201.52</v>
      </c>
      <c r="AN7" s="25" t="s">
        <v>99</v>
      </c>
      <c r="AO7" s="25" t="s">
        <v>99</v>
      </c>
      <c r="AP7" s="25">
        <v>143.65</v>
      </c>
      <c r="AQ7" s="25">
        <v>155.82</v>
      </c>
      <c r="AR7" s="25">
        <v>155.18</v>
      </c>
      <c r="AS7" s="25">
        <v>30.67</v>
      </c>
      <c r="AT7" s="25" t="s">
        <v>99</v>
      </c>
      <c r="AU7" s="25" t="s">
        <v>99</v>
      </c>
      <c r="AV7" s="25">
        <v>378.24</v>
      </c>
      <c r="AW7" s="25">
        <v>350.68</v>
      </c>
      <c r="AX7" s="25">
        <v>256.18</v>
      </c>
      <c r="AY7" s="25" t="s">
        <v>99</v>
      </c>
      <c r="AZ7" s="25" t="s">
        <v>99</v>
      </c>
      <c r="BA7" s="25">
        <v>94.01</v>
      </c>
      <c r="BB7" s="25">
        <v>111.08</v>
      </c>
      <c r="BC7" s="25">
        <v>118.28</v>
      </c>
      <c r="BD7" s="25">
        <v>195.24</v>
      </c>
      <c r="BE7" s="25" t="s">
        <v>99</v>
      </c>
      <c r="BF7" s="25" t="s">
        <v>99</v>
      </c>
      <c r="BG7" s="25">
        <v>207.25</v>
      </c>
      <c r="BH7" s="25">
        <v>199.01</v>
      </c>
      <c r="BI7" s="25">
        <v>151.91999999999999</v>
      </c>
      <c r="BJ7" s="25" t="s">
        <v>99</v>
      </c>
      <c r="BK7" s="25" t="s">
        <v>99</v>
      </c>
      <c r="BL7" s="25">
        <v>1421.84</v>
      </c>
      <c r="BM7" s="25">
        <v>1596.62</v>
      </c>
      <c r="BN7" s="25">
        <v>1456.79</v>
      </c>
      <c r="BO7" s="25">
        <v>1090.93</v>
      </c>
      <c r="BP7" s="25" t="s">
        <v>99</v>
      </c>
      <c r="BQ7" s="25" t="s">
        <v>99</v>
      </c>
      <c r="BR7" s="25">
        <v>35.6</v>
      </c>
      <c r="BS7" s="25">
        <v>68.13</v>
      </c>
      <c r="BT7" s="25">
        <v>46.35</v>
      </c>
      <c r="BU7" s="25" t="s">
        <v>99</v>
      </c>
      <c r="BV7" s="25" t="s">
        <v>99</v>
      </c>
      <c r="BW7" s="25">
        <v>35.72</v>
      </c>
      <c r="BX7" s="25">
        <v>33.659999999999997</v>
      </c>
      <c r="BY7" s="25">
        <v>35.33</v>
      </c>
      <c r="BZ7" s="25">
        <v>58.61</v>
      </c>
      <c r="CA7" s="25" t="s">
        <v>99</v>
      </c>
      <c r="CB7" s="25" t="s">
        <v>99</v>
      </c>
      <c r="CC7" s="25">
        <v>785.06</v>
      </c>
      <c r="CD7" s="25">
        <v>418.77</v>
      </c>
      <c r="CE7" s="25">
        <v>643.54</v>
      </c>
      <c r="CF7" s="25" t="s">
        <v>99</v>
      </c>
      <c r="CG7" s="25" t="s">
        <v>99</v>
      </c>
      <c r="CH7" s="25">
        <v>471.3</v>
      </c>
      <c r="CI7" s="25">
        <v>506.68</v>
      </c>
      <c r="CJ7" s="25">
        <v>491.45</v>
      </c>
      <c r="CK7" s="25">
        <v>274.97000000000003</v>
      </c>
      <c r="CL7" s="25" t="s">
        <v>99</v>
      </c>
      <c r="CM7" s="25" t="s">
        <v>99</v>
      </c>
      <c r="CN7" s="25">
        <v>25.25</v>
      </c>
      <c r="CO7" s="25">
        <v>22</v>
      </c>
      <c r="CP7" s="25">
        <v>21.69</v>
      </c>
      <c r="CQ7" s="25" t="s">
        <v>99</v>
      </c>
      <c r="CR7" s="25" t="s">
        <v>99</v>
      </c>
      <c r="CS7" s="25">
        <v>51.52</v>
      </c>
      <c r="CT7" s="25">
        <v>48.75</v>
      </c>
      <c r="CU7" s="25">
        <v>50.95</v>
      </c>
      <c r="CV7" s="25">
        <v>52.36</v>
      </c>
      <c r="CW7" s="25" t="s">
        <v>99</v>
      </c>
      <c r="CX7" s="25" t="s">
        <v>99</v>
      </c>
      <c r="CY7" s="25">
        <v>65.58</v>
      </c>
      <c r="CZ7" s="25">
        <v>71.3</v>
      </c>
      <c r="DA7" s="25">
        <v>74.099999999999994</v>
      </c>
      <c r="DB7" s="25" t="s">
        <v>99</v>
      </c>
      <c r="DC7" s="25" t="s">
        <v>99</v>
      </c>
      <c r="DD7" s="25">
        <v>61.29</v>
      </c>
      <c r="DE7" s="25">
        <v>60.88</v>
      </c>
      <c r="DF7" s="25">
        <v>61</v>
      </c>
      <c r="DG7" s="25">
        <v>73.88</v>
      </c>
      <c r="DH7" s="25" t="s">
        <v>99</v>
      </c>
      <c r="DI7" s="25" t="s">
        <v>99</v>
      </c>
      <c r="DJ7" s="25">
        <v>7.89</v>
      </c>
      <c r="DK7" s="25">
        <v>13.01</v>
      </c>
      <c r="DL7" s="25">
        <v>18.14</v>
      </c>
      <c r="DM7" s="25" t="s">
        <v>99</v>
      </c>
      <c r="DN7" s="25" t="s">
        <v>99</v>
      </c>
      <c r="DO7" s="25">
        <v>24.16</v>
      </c>
      <c r="DP7" s="25">
        <v>29.81</v>
      </c>
      <c r="DQ7" s="25">
        <v>30.82</v>
      </c>
      <c r="DR7" s="25">
        <v>39.299999999999997</v>
      </c>
      <c r="DS7" s="25" t="s">
        <v>99</v>
      </c>
      <c r="DT7" s="25" t="s">
        <v>99</v>
      </c>
      <c r="DU7" s="25">
        <v>0</v>
      </c>
      <c r="DV7" s="25">
        <v>0</v>
      </c>
      <c r="DW7" s="25">
        <v>0</v>
      </c>
      <c r="DX7" s="25" t="s">
        <v>99</v>
      </c>
      <c r="DY7" s="25" t="s">
        <v>99</v>
      </c>
      <c r="DZ7" s="25">
        <v>18.829999999999998</v>
      </c>
      <c r="EA7" s="25">
        <v>18.05</v>
      </c>
      <c r="EB7" s="25">
        <v>14.28</v>
      </c>
      <c r="EC7" s="25">
        <v>18.760000000000002</v>
      </c>
      <c r="ED7" s="25" t="s">
        <v>99</v>
      </c>
      <c r="EE7" s="25" t="s">
        <v>99</v>
      </c>
      <c r="EF7" s="25">
        <v>0</v>
      </c>
      <c r="EG7" s="25">
        <v>0</v>
      </c>
      <c r="EH7" s="25">
        <v>0</v>
      </c>
      <c r="EI7" s="25" t="s">
        <v>99</v>
      </c>
      <c r="EJ7" s="25" t="s">
        <v>99</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