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01.3\共有\09町立病院\11事務係\☆会計\★決算\R04決算\【経営比較分析表】2022_063223_46_060\"/>
    </mc:Choice>
  </mc:AlternateContent>
  <workbookProtection workbookAlgorithmName="SHA-512" workbookHashValue="Y8yN2XNiIVIVJU6zJ0w2RAwAWyVEfk2AgYS2v25meIvPuhA9fGnbuZNoM5UU8Y4YhjEjw+eZdEzqcVOw22nWtA==" workbookSaltValue="bbTk8/sva8nIvZB7CuVB9Q==" workbookSpinCount="100000" lockStructure="1"/>
  <bookViews>
    <workbookView xWindow="0" yWindow="0" windowWidth="24000" windowHeight="94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IZ32" i="4"/>
  <c r="BX78" i="4"/>
  <c r="BX54" i="4"/>
  <c r="BX32" i="4"/>
  <c r="MO78" i="4"/>
  <c r="MN54" i="4"/>
  <c r="MN32" i="4"/>
  <c r="C11" i="5"/>
  <c r="D11" i="5"/>
  <c r="E11" i="5"/>
  <c r="B11" i="5"/>
  <c r="GT78" i="4" l="1"/>
  <c r="GR54" i="4"/>
  <c r="GR32" i="4"/>
  <c r="DG78" i="4"/>
  <c r="DD54" i="4"/>
  <c r="DD32" i="4"/>
  <c r="P78" i="4"/>
  <c r="P54" i="4"/>
  <c r="P32" i="4"/>
  <c r="KG78" i="4"/>
  <c r="KF54" i="4"/>
  <c r="KF32" i="4"/>
  <c r="LZ78" i="4"/>
  <c r="LY54" i="4"/>
  <c r="IM78" i="4"/>
  <c r="IK54" i="4"/>
  <c r="IK32" i="4"/>
  <c r="EZ78" i="4"/>
  <c r="EW54" i="4"/>
  <c r="EW32" i="4"/>
  <c r="BI78" i="4"/>
  <c r="BI54" i="4"/>
  <c r="BI32" i="4"/>
  <c r="LY32" i="4"/>
  <c r="AT78" i="4"/>
  <c r="AT54" i="4"/>
  <c r="LK78" i="4"/>
  <c r="LJ54" i="4"/>
  <c r="LJ32" i="4"/>
  <c r="HX78" i="4"/>
  <c r="HV54" i="4"/>
  <c r="HV32" i="4"/>
  <c r="AT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<sst xmlns="http://schemas.openxmlformats.org/spreadsheetml/2006/main" count="343" uniqueCount="192">
  <si>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</si>
  <si>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</si>
  <si>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</si>
  <si>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</si>
  <si>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</si>
  <si>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</si>
  <si>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</si>
  <si>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</si>
  <si>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</si>
  <si>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</si>
  <si>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</si>
  <si>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</si>
  <si>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</si>
  <si>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</si>
  <si>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</si>
  <si>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</si>
  <si>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</si>
  <si>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</si>
  <si>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</si>
  <si>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</si>
  <si>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</si>
  <si>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</si>
  <si>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</si>
  <si>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</si>
  <si>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</si>
  <si>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</si>
  <si>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</si>
  <si>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</si>
  <si>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</si>
  <si>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</si>
  <si>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</si>
  <si>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</si>
  <si>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</si>
  <si>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</si>
  <si>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</si>
  <si>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</si>
  <si>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</si>
  <si>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</si>
  <si>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</si>
  <si>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</si>
  <si>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</si>
  <si>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</si>
  <si>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</si>
  <si>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</si>
  <si>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</si>
  <si>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</si>
  <si>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</si>
  <si>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</si>
  <si>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</si>
  <si>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</si>
  <si>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</si>
  <si>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</si>
  <si>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</si>
  <si>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</si>
  <si>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</si>
  <si>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</si>
  <si>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</si>
  <si>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</si>
  <si>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</si>
  <si>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</si>
  <si>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</si>
  <si>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</si>
  <si>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</si>
  <si>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</si>
  <si>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</si>
  <si>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</si>
  <si>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</si>
  <si>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</si>
  <si>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</si>
  <si>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</si>
  <si>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</si>
  <si>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</si>
  <si>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</si>
  <si>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</si>
  <si>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</si>
  <si>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</si>
  <si>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</si>
  <si>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</si>
  <si>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</si>
  <si>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</si>
  <si>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</si>
  <si>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</si>
  <si>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</si>
  <si>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</si>
  <si>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</si>
  <si>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</si>
  <si>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</si>
  <si>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</si>
  <si>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</si>
  <si>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</si>
  <si>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</si>
  <si>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</si>
  <si>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</si>
  <si>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</si>
  <si>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</si>
  <si>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</si>
  <si>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</si>
  <si>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</si>
  <si>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</si>
  <si>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</si>
  <si>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</si>
  <si>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</si>
  <si>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</si>
  <si>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</si>
  <si>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</si>
  <si>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</si>
  <si>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</si>
  <si>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</si>
  <si>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</si>
  <si>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</si>
  <si>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</si>
  <si>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</si>
  <si>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</si>
  <si>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</si>
  <si>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</si>
  <si>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</si>
  <si>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</si>
  <si>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</si>
  <si>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</si>
  <si>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</si>
  <si>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</si>
  <si>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</si>
  <si>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</si>
  <si>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</si>
  <si>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</si>
  <si>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</si>
  <si>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</si>
  <si>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</si>
  <si>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</si>
  <si>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</si>
  <si>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</si>
  <si>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</si>
  <si>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</si>
  <si>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</si>
  <si>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</si>
  <si>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</si>
  <si>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</si>
  <si>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</si>
  <si>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</si>
  <si>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</si>
  <si>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</si>
  <si>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</si>
  <si>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</si>
  <si>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</si>
  <si>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</si>
  <si>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</si>
  <si>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</si>
  <si>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</si>
  <si>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</si>
  <si>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</si>
  <si>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</si>
  <si>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</si>
  <si>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</si>
  <si>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</si>
  <si>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</si>
  <si>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</si>
  <si>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</si>
  <si>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</si>
  <si>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</si>
  <si>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</si>
  <si>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</si>
  <si>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</si>
  <si>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</si>
  <si>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</si>
  <si>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</si>
  <si>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</si>
  <si>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</si>
  <si>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</si>
  <si>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</si>
  <si>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</si>
  <si>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</si>
  <si>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西川町</t>
  </si>
  <si>
    <t>町立病院</t>
  </si>
  <si>
    <t>当然財務</t>
  </si>
  <si>
    <t>病院事業</t>
  </si>
  <si>
    <t>一般病院</t>
  </si>
  <si>
    <t>50床未満</t>
  </si>
  <si>
    <t>非設置</t>
  </si>
  <si>
    <t>直営</t>
  </si>
  <si>
    <t>ド 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</si>
  <si>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</si>
  <si>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</si>
  <si>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</si>
  <si>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</si>
  <si>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</si>
  <si>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</si>
  <si>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</si>
  <si>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</si>
  <si>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当院は町内唯一の医療機関であり、かかりつけ医の機能を充実し、地域の身近な医療機関の役割を担っている。また、救急告示病院としても地域医療における役割を果たしている。
　このような中、地域とともに歩む病院として、当院の大きな特徴である人工透析医療や在宅医療といった町民の求める医療提供体制のほか、内視鏡を使用した健診等、町民の予防医療にも積極的に取り組んでいる。
　また、新型コロナウイルス感染症の拡大にあっては、町内唯一の医療機関としてワクチン接種、ＰＣＲ検査、コロナ病床の確保などの対応を行っている。</t>
    <rPh sb="186" eb="188">
      <t>シンガタ</t>
    </rPh>
    <rPh sb="195" eb="198">
      <t>カンセンショウ</t>
    </rPh>
    <rPh sb="199" eb="201">
      <t>カクダイ</t>
    </rPh>
    <rPh sb="223" eb="225">
      <t>セッシュ</t>
    </rPh>
    <rPh sb="229" eb="231">
      <t>ケンサ</t>
    </rPh>
    <rPh sb="235" eb="237">
      <t>ビョウショウ</t>
    </rPh>
    <rPh sb="238" eb="240">
      <t>カクホ</t>
    </rPh>
    <rPh sb="243" eb="245">
      <t>タイオウ</t>
    </rPh>
    <rPh sb="246" eb="247">
      <t>オコナ</t>
    </rPh>
    <phoneticPr fontId="5"/>
  </si>
  <si>
    <t>　①建物が40年以上経過しており、有形固定資産減価償却率を押し上げている。
　②器械備品は、限られた財源のなか、計画的に一定規模の更新購入を行っており、類似病院の平均値と同等の減価償却率となっている。
　③当院は病床50床未満の小規模病院であるが、人工透析医療や人間ドックなどの予防医療も積極的に行っているため、1床当たり有形固定資産額が類似病院より高くなっている。</t>
    <rPh sb="85" eb="87">
      <t>ドウトウ</t>
    </rPh>
    <rPh sb="88" eb="90">
      <t>ゲンカ</t>
    </rPh>
    <rPh sb="90" eb="92">
      <t>ショウキャク</t>
    </rPh>
    <rPh sb="92" eb="93">
      <t>リツ</t>
    </rPh>
    <phoneticPr fontId="5"/>
  </si>
  <si>
    <t>　➀経常収支比率は、一般会計からの繰り入れにより100％水準を保っている。
　②新型コロナ対応の収益がある。⑦⑧病院としての機能、また救急告示病院としての機能から職員給与費の割合が類似病院よりも高くなっているが、材料費などの経費節減に努めている。
　⑤⑥患者1人当たりの収益は、類似病院平均値を下回る状況が続いているが、入院患者においては、開設3年目となる地域包括ケア病床の実績が反映されている。
　④病床利用率は、人口減少により類似病院と比較して低い水準であり、コロナ禍の入院控えもあって、病床利用率は更に減少した。
　なお、今後策定される「病院経営強化プラン」では、一般病床を削減する計画をしている。</t>
    <rPh sb="31" eb="32">
      <t>タモ</t>
    </rPh>
    <rPh sb="40" eb="42">
      <t>シンガタ</t>
    </rPh>
    <rPh sb="45" eb="47">
      <t>タイオウ</t>
    </rPh>
    <rPh sb="48" eb="50">
      <t>シュウエキ</t>
    </rPh>
    <rPh sb="170" eb="172">
      <t>カイセツ</t>
    </rPh>
    <rPh sb="173" eb="174">
      <t>ネン</t>
    </rPh>
    <rPh sb="174" eb="175">
      <t>メ</t>
    </rPh>
    <rPh sb="235" eb="236">
      <t>カ</t>
    </rPh>
    <rPh sb="237" eb="239">
      <t>ニュウイン</t>
    </rPh>
    <rPh sb="239" eb="240">
      <t>ビカ</t>
    </rPh>
    <rPh sb="246" eb="248">
      <t>ビョウショウ</t>
    </rPh>
    <rPh sb="248" eb="250">
      <t>リヨウ</t>
    </rPh>
    <rPh sb="250" eb="251">
      <t>リツ</t>
    </rPh>
    <rPh sb="252" eb="253">
      <t>サラ</t>
    </rPh>
    <rPh sb="254" eb="256">
      <t>ゲンショウ</t>
    </rPh>
    <rPh sb="264" eb="266">
      <t>コンゴ</t>
    </rPh>
    <rPh sb="266" eb="268">
      <t>サクテイ</t>
    </rPh>
    <rPh sb="272" eb="274">
      <t>ビョウイン</t>
    </rPh>
    <rPh sb="274" eb="276">
      <t>ケイエイ</t>
    </rPh>
    <rPh sb="276" eb="278">
      <t>キョウカ</t>
    </rPh>
    <rPh sb="285" eb="287">
      <t>イッパン</t>
    </rPh>
    <rPh sb="287" eb="289">
      <t>ビョウショウ</t>
    </rPh>
    <rPh sb="290" eb="292">
      <t>サクゲン</t>
    </rPh>
    <rPh sb="294" eb="296">
      <t>ケイカク</t>
    </rPh>
    <phoneticPr fontId="5"/>
  </si>
  <si>
    <t>　町の人口減少により医業収益も減少している中、一般会計からの繰入れにより経常収支比率は100％の水準を維持している。
　コロナ禍以後も入退院患者数の大幅な増加は見込めず、医業収益の増加は厳しいものと予想される。
　一方、建物は40年以上を経過しているが、現時点では前述の状況から大規模な建て替えは難しく、修繕を中心とした建物の維持になる。
　また、医療機器の更新にあたっては、後年度の財源負担とならないよう、1年間の更新経費を定めるなど計画的に実施する。
　今後の財政状況は厳しいが、町内唯一の医療機関、町民のかかりつけ医としての役割もあり、「病院経営強化プラン」で示された事項に取り組み、病院として存続できるよう最善の経営努力をしていく必要がある。</t>
    <rPh sb="63" eb="64">
      <t>カ</t>
    </rPh>
    <rPh sb="64" eb="66">
      <t>イゴ</t>
    </rPh>
    <rPh sb="127" eb="130">
      <t>ゲンジテン</t>
    </rPh>
    <rPh sb="272" eb="274">
      <t>ビョウイン</t>
    </rPh>
    <rPh sb="274" eb="276">
      <t>ケイエイ</t>
    </rPh>
    <rPh sb="276" eb="278">
      <t>キョウカ</t>
    </rPh>
    <rPh sb="283" eb="284">
      <t>シメ</t>
    </rPh>
    <rPh sb="295" eb="297">
      <t>ビョウイン</t>
    </rPh>
    <rPh sb="300" eb="302">
      <t>ソンゾク</t>
    </rPh>
    <rPh sb="307" eb="309">
      <t>サイゼン</t>
    </rPh>
    <rPh sb="310" eb="312">
      <t>ケイエイ</t>
    </rPh>
    <rPh sb="312" eb="314">
      <t>ドリョク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</si>
</sst>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40.5</c:v>
                </c:pt>
                <c:pt idx="1">
                  <c:v>43.6</c:v>
                </c:pt>
                <c:pt idx="2">
                  <c:v>40.799999999999997</c:v>
                </c:pt>
                <c:pt idx="3">
                  <c:v>32.4</c:v>
                </c:pt>
                <c:pt idx="4">
                  <c:v>31.9</c:v>
                </c:pt>
              </c:numCache>
            </c:numRef>
          </c:val>
          <c:extLst xmlns:c16r2="http://schemas.microsoft.com/office/drawing/2015/06/chart">
            <c:ext xmlns:c16="http://schemas.microsoft.com/office/drawing/2014/chart" uri="{C3380CC4-5D6E-409C-BE32-E72D297353CC}">
              <c16:uniqueId val="{00000000-72ED-496D-8918-3FB95939B1B4}"/>
            </c:ext>
          </c:extLst>
        </c:ser>
        <c:dLbls>
          <c:showLegendKey val="0"/>
          <c:showVal val="0"/>
          <c:showCatName val="0"/>
          <c:showSerName val="0"/>
          <c:showPercent val="0"/>
          <c:showBubbleSize val="0"/>
        </c:dLbls>
        <c:gapWidth val="150"/>
        <c:axId val="309885704"/>
        <c:axId val="30988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xmlns:c16r2="http://schemas.microsoft.com/office/drawing/2015/06/chart">
            <c:ext xmlns:c16="http://schemas.microsoft.com/office/drawing/2014/chart" uri="{C3380CC4-5D6E-409C-BE32-E72D297353CC}">
              <c16:uniqueId val="{00000001-72ED-496D-8918-3FB95939B1B4}"/>
            </c:ext>
          </c:extLst>
        </c:ser>
        <c:dLbls>
          <c:showLegendKey val="0"/>
          <c:showVal val="0"/>
          <c:showCatName val="0"/>
          <c:showSerName val="0"/>
          <c:showPercent val="0"/>
          <c:showBubbleSize val="0"/>
        </c:dLbls>
        <c:marker val="1"/>
        <c:smooth val="0"/>
        <c:axId val="309885704"/>
        <c:axId val="309886096"/>
      </c:lineChart>
      <c:catAx>
        <c:axId val="309885704"/>
        <c:scaling>
          <c:orientation val="minMax"/>
        </c:scaling>
        <c:delete val="1"/>
        <c:axPos val="b"/>
        <c:numFmt formatCode="General" sourceLinked="1"/>
        <c:majorTickMark val="none"/>
        <c:minorTickMark val="none"/>
        <c:tickLblPos val="none"/>
        <c:crossAx val="309886096"/>
        <c:crosses val="autoZero"/>
        <c:auto val="1"/>
        <c:lblAlgn val="ctr"/>
        <c:lblOffset val="100"/>
        <c:noMultiLvlLbl val="1"/>
      </c:catAx>
      <c:valAx>
        <c:axId val="30988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88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7322</c:v>
                </c:pt>
                <c:pt idx="1">
                  <c:v>7668</c:v>
                </c:pt>
                <c:pt idx="2">
                  <c:v>8073</c:v>
                </c:pt>
                <c:pt idx="3">
                  <c:v>7621</c:v>
                </c:pt>
                <c:pt idx="4">
                  <c:v>6963</c:v>
                </c:pt>
              </c:numCache>
            </c:numRef>
          </c:val>
          <c:extLst xmlns:c16r2="http://schemas.microsoft.com/office/drawing/2015/06/chart">
            <c:ext xmlns:c16="http://schemas.microsoft.com/office/drawing/2014/chart" uri="{C3380CC4-5D6E-409C-BE32-E72D297353CC}">
              <c16:uniqueId val="{00000000-080D-42BC-8F8B-0694E25846B3}"/>
            </c:ext>
          </c:extLst>
        </c:ser>
        <c:dLbls>
          <c:showLegendKey val="0"/>
          <c:showVal val="0"/>
          <c:showCatName val="0"/>
          <c:showSerName val="0"/>
          <c:showPercent val="0"/>
          <c:showBubbleSize val="0"/>
        </c:dLbls>
        <c:gapWidth val="150"/>
        <c:axId val="417034480"/>
        <c:axId val="41703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xmlns:c16r2="http://schemas.microsoft.com/office/drawing/2015/06/chart">
            <c:ext xmlns:c16="http://schemas.microsoft.com/office/drawing/2014/chart" uri="{C3380CC4-5D6E-409C-BE32-E72D297353CC}">
              <c16:uniqueId val="{00000001-080D-42BC-8F8B-0694E25846B3}"/>
            </c:ext>
          </c:extLst>
        </c:ser>
        <c:dLbls>
          <c:showLegendKey val="0"/>
          <c:showVal val="0"/>
          <c:showCatName val="0"/>
          <c:showSerName val="0"/>
          <c:showPercent val="0"/>
          <c:showBubbleSize val="0"/>
        </c:dLbls>
        <c:marker val="1"/>
        <c:smooth val="0"/>
        <c:axId val="417034480"/>
        <c:axId val="417033304"/>
      </c:lineChart>
      <c:catAx>
        <c:axId val="417034480"/>
        <c:scaling>
          <c:orientation val="minMax"/>
        </c:scaling>
        <c:delete val="1"/>
        <c:axPos val="b"/>
        <c:numFmt formatCode="General" sourceLinked="1"/>
        <c:majorTickMark val="none"/>
        <c:minorTickMark val="none"/>
        <c:tickLblPos val="none"/>
        <c:crossAx val="417033304"/>
        <c:crosses val="autoZero"/>
        <c:auto val="1"/>
        <c:lblAlgn val="ctr"/>
        <c:lblOffset val="100"/>
        <c:noMultiLvlLbl val="1"/>
      </c:catAx>
      <c:valAx>
        <c:axId val="417033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03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23040</c:v>
                </c:pt>
                <c:pt idx="1">
                  <c:v>23900</c:v>
                </c:pt>
                <c:pt idx="2">
                  <c:v>25649</c:v>
                </c:pt>
                <c:pt idx="3">
                  <c:v>26529</c:v>
                </c:pt>
                <c:pt idx="4">
                  <c:v>27340</c:v>
                </c:pt>
              </c:numCache>
            </c:numRef>
          </c:val>
          <c:extLst xmlns:c16r2="http://schemas.microsoft.com/office/drawing/2015/06/chart">
            <c:ext xmlns:c16="http://schemas.microsoft.com/office/drawing/2014/chart" uri="{C3380CC4-5D6E-409C-BE32-E72D297353CC}">
              <c16:uniqueId val="{00000000-C84A-44B5-8EFE-E8A8608ECC71}"/>
            </c:ext>
          </c:extLst>
        </c:ser>
        <c:dLbls>
          <c:showLegendKey val="0"/>
          <c:showVal val="0"/>
          <c:showCatName val="0"/>
          <c:showSerName val="0"/>
          <c:showPercent val="0"/>
          <c:showBubbleSize val="0"/>
        </c:dLbls>
        <c:gapWidth val="150"/>
        <c:axId val="417028208"/>
        <c:axId val="41702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xmlns:c16r2="http://schemas.microsoft.com/office/drawing/2015/06/chart">
            <c:ext xmlns:c16="http://schemas.microsoft.com/office/drawing/2014/chart" uri="{C3380CC4-5D6E-409C-BE32-E72D297353CC}">
              <c16:uniqueId val="{00000001-C84A-44B5-8EFE-E8A8608ECC71}"/>
            </c:ext>
          </c:extLst>
        </c:ser>
        <c:dLbls>
          <c:showLegendKey val="0"/>
          <c:showVal val="0"/>
          <c:showCatName val="0"/>
          <c:showSerName val="0"/>
          <c:showPercent val="0"/>
          <c:showBubbleSize val="0"/>
        </c:dLbls>
        <c:marker val="1"/>
        <c:smooth val="0"/>
        <c:axId val="417028208"/>
        <c:axId val="417029384"/>
      </c:lineChart>
      <c:catAx>
        <c:axId val="417028208"/>
        <c:scaling>
          <c:orientation val="minMax"/>
        </c:scaling>
        <c:delete val="1"/>
        <c:axPos val="b"/>
        <c:numFmt formatCode="General" sourceLinked="1"/>
        <c:majorTickMark val="none"/>
        <c:minorTickMark val="none"/>
        <c:tickLblPos val="none"/>
        <c:crossAx val="417029384"/>
        <c:crosses val="autoZero"/>
        <c:auto val="1"/>
        <c:lblAlgn val="ctr"/>
        <c:lblOffset val="100"/>
        <c:noMultiLvlLbl val="1"/>
      </c:catAx>
      <c:valAx>
        <c:axId val="417029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02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c:v>
                </c:pt>
                <c:pt idx="1">
                  <c:v>6.6</c:v>
                </c:pt>
                <c:pt idx="2">
                  <c:v>19.8</c:v>
                </c:pt>
                <c:pt idx="3">
                  <c:v>14.5</c:v>
                </c:pt>
                <c:pt idx="4">
                  <c:v>10.9</c:v>
                </c:pt>
              </c:numCache>
            </c:numRef>
          </c:val>
          <c:extLst xmlns:c16r2="http://schemas.microsoft.com/office/drawing/2015/06/chart">
            <c:ext xmlns:c16="http://schemas.microsoft.com/office/drawing/2014/chart" uri="{C3380CC4-5D6E-409C-BE32-E72D297353CC}">
              <c16:uniqueId val="{00000000-B367-4110-9FAD-F0C957311198}"/>
            </c:ext>
          </c:extLst>
        </c:ser>
        <c:dLbls>
          <c:showLegendKey val="0"/>
          <c:showVal val="0"/>
          <c:showCatName val="0"/>
          <c:showSerName val="0"/>
          <c:showPercent val="0"/>
          <c:showBubbleSize val="0"/>
        </c:dLbls>
        <c:gapWidth val="150"/>
        <c:axId val="417035264"/>
        <c:axId val="41702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xmlns:c16r2="http://schemas.microsoft.com/office/drawing/2015/06/chart">
            <c:ext xmlns:c16="http://schemas.microsoft.com/office/drawing/2014/chart" uri="{C3380CC4-5D6E-409C-BE32-E72D297353CC}">
              <c16:uniqueId val="{00000001-B367-4110-9FAD-F0C957311198}"/>
            </c:ext>
          </c:extLst>
        </c:ser>
        <c:dLbls>
          <c:showLegendKey val="0"/>
          <c:showVal val="0"/>
          <c:showCatName val="0"/>
          <c:showSerName val="0"/>
          <c:showPercent val="0"/>
          <c:showBubbleSize val="0"/>
        </c:dLbls>
        <c:marker val="1"/>
        <c:smooth val="0"/>
        <c:axId val="417035264"/>
        <c:axId val="417028600"/>
      </c:lineChart>
      <c:catAx>
        <c:axId val="417035264"/>
        <c:scaling>
          <c:orientation val="minMax"/>
        </c:scaling>
        <c:delete val="1"/>
        <c:axPos val="b"/>
        <c:numFmt formatCode="General" sourceLinked="1"/>
        <c:majorTickMark val="none"/>
        <c:minorTickMark val="none"/>
        <c:tickLblPos val="none"/>
        <c:crossAx val="417028600"/>
        <c:crosses val="autoZero"/>
        <c:auto val="1"/>
        <c:lblAlgn val="ctr"/>
        <c:lblOffset val="100"/>
        <c:noMultiLvlLbl val="1"/>
      </c:catAx>
      <c:valAx>
        <c:axId val="417028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03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54.3</c:v>
                </c:pt>
                <c:pt idx="1">
                  <c:v>56.7</c:v>
                </c:pt>
                <c:pt idx="2">
                  <c:v>50.8</c:v>
                </c:pt>
                <c:pt idx="3">
                  <c:v>52.8</c:v>
                </c:pt>
                <c:pt idx="4">
                  <c:v>51.5</c:v>
                </c:pt>
              </c:numCache>
            </c:numRef>
          </c:val>
          <c:extLst xmlns:c16r2="http://schemas.microsoft.com/office/drawing/2015/06/chart">
            <c:ext xmlns:c16="http://schemas.microsoft.com/office/drawing/2014/chart" uri="{C3380CC4-5D6E-409C-BE32-E72D297353CC}">
              <c16:uniqueId val="{00000000-07F5-4CB8-A07D-15E0DD436B61}"/>
            </c:ext>
          </c:extLst>
        </c:ser>
        <c:dLbls>
          <c:showLegendKey val="0"/>
          <c:showVal val="0"/>
          <c:showCatName val="0"/>
          <c:showSerName val="0"/>
          <c:showPercent val="0"/>
          <c:showBubbleSize val="0"/>
        </c:dLbls>
        <c:gapWidth val="150"/>
        <c:axId val="416849376"/>
        <c:axId val="41684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xmlns:c16r2="http://schemas.microsoft.com/office/drawing/2015/06/chart">
            <c:ext xmlns:c16="http://schemas.microsoft.com/office/drawing/2014/chart" uri="{C3380CC4-5D6E-409C-BE32-E72D297353CC}">
              <c16:uniqueId val="{00000001-07F5-4CB8-A07D-15E0DD436B61}"/>
            </c:ext>
          </c:extLst>
        </c:ser>
        <c:dLbls>
          <c:showLegendKey val="0"/>
          <c:showVal val="0"/>
          <c:showCatName val="0"/>
          <c:showSerName val="0"/>
          <c:showPercent val="0"/>
          <c:showBubbleSize val="0"/>
        </c:dLbls>
        <c:marker val="1"/>
        <c:smooth val="0"/>
        <c:axId val="416849376"/>
        <c:axId val="416847416"/>
      </c:lineChart>
      <c:catAx>
        <c:axId val="416849376"/>
        <c:scaling>
          <c:orientation val="minMax"/>
        </c:scaling>
        <c:delete val="1"/>
        <c:axPos val="b"/>
        <c:numFmt formatCode="General" sourceLinked="1"/>
        <c:majorTickMark val="none"/>
        <c:minorTickMark val="none"/>
        <c:tickLblPos val="none"/>
        <c:crossAx val="416847416"/>
        <c:crosses val="autoZero"/>
        <c:auto val="1"/>
        <c:lblAlgn val="ctr"/>
        <c:lblOffset val="100"/>
        <c:noMultiLvlLbl val="1"/>
      </c:catAx>
      <c:valAx>
        <c:axId val="416847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4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61</c:v>
                </c:pt>
                <c:pt idx="1">
                  <c:v>63.5</c:v>
                </c:pt>
                <c:pt idx="2">
                  <c:v>57.6</c:v>
                </c:pt>
                <c:pt idx="3">
                  <c:v>59.8</c:v>
                </c:pt>
                <c:pt idx="4">
                  <c:v>58.4</c:v>
                </c:pt>
              </c:numCache>
            </c:numRef>
          </c:val>
          <c:extLst xmlns:c16r2="http://schemas.microsoft.com/office/drawing/2015/06/chart">
            <c:ext xmlns:c16="http://schemas.microsoft.com/office/drawing/2014/chart" uri="{C3380CC4-5D6E-409C-BE32-E72D297353CC}">
              <c16:uniqueId val="{00000000-0170-423E-B858-04BEDB3F837D}"/>
            </c:ext>
          </c:extLst>
        </c:ser>
        <c:dLbls>
          <c:showLegendKey val="0"/>
          <c:showVal val="0"/>
          <c:showCatName val="0"/>
          <c:showSerName val="0"/>
          <c:showPercent val="0"/>
          <c:showBubbleSize val="0"/>
        </c:dLbls>
        <c:gapWidth val="150"/>
        <c:axId val="416852120"/>
        <c:axId val="41685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xmlns:c16r2="http://schemas.microsoft.com/office/drawing/2015/06/chart">
            <c:ext xmlns:c16="http://schemas.microsoft.com/office/drawing/2014/chart" uri="{C3380CC4-5D6E-409C-BE32-E72D297353CC}">
              <c16:uniqueId val="{00000001-0170-423E-B858-04BEDB3F837D}"/>
            </c:ext>
          </c:extLst>
        </c:ser>
        <c:dLbls>
          <c:showLegendKey val="0"/>
          <c:showVal val="0"/>
          <c:showCatName val="0"/>
          <c:showSerName val="0"/>
          <c:showPercent val="0"/>
          <c:showBubbleSize val="0"/>
        </c:dLbls>
        <c:marker val="1"/>
        <c:smooth val="0"/>
        <c:axId val="416852120"/>
        <c:axId val="416852904"/>
      </c:lineChart>
      <c:catAx>
        <c:axId val="416852120"/>
        <c:scaling>
          <c:orientation val="minMax"/>
        </c:scaling>
        <c:delete val="1"/>
        <c:axPos val="b"/>
        <c:numFmt formatCode="General" sourceLinked="1"/>
        <c:majorTickMark val="none"/>
        <c:minorTickMark val="none"/>
        <c:tickLblPos val="none"/>
        <c:crossAx val="416852904"/>
        <c:crosses val="autoZero"/>
        <c:auto val="1"/>
        <c:lblAlgn val="ctr"/>
        <c:lblOffset val="100"/>
        <c:noMultiLvlLbl val="1"/>
      </c:catAx>
      <c:valAx>
        <c:axId val="41685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5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99.6</c:v>
                </c:pt>
                <c:pt idx="1">
                  <c:v>97.7</c:v>
                </c:pt>
                <c:pt idx="2">
                  <c:v>93</c:v>
                </c:pt>
                <c:pt idx="3">
                  <c:v>102.4</c:v>
                </c:pt>
                <c:pt idx="4">
                  <c:v>102.2</c:v>
                </c:pt>
              </c:numCache>
            </c:numRef>
          </c:val>
          <c:extLst xmlns:c16r2="http://schemas.microsoft.com/office/drawing/2015/06/chart">
            <c:ext xmlns:c16="http://schemas.microsoft.com/office/drawing/2014/chart" uri="{C3380CC4-5D6E-409C-BE32-E72D297353CC}">
              <c16:uniqueId val="{00000000-E462-47C3-AAF1-21AC4D3379B0}"/>
            </c:ext>
          </c:extLst>
        </c:ser>
        <c:dLbls>
          <c:showLegendKey val="0"/>
          <c:showVal val="0"/>
          <c:showCatName val="0"/>
          <c:showSerName val="0"/>
          <c:showPercent val="0"/>
          <c:showBubbleSize val="0"/>
        </c:dLbls>
        <c:gapWidth val="150"/>
        <c:axId val="416850552"/>
        <c:axId val="41685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xmlns:c16r2="http://schemas.microsoft.com/office/drawing/2015/06/chart">
            <c:ext xmlns:c16="http://schemas.microsoft.com/office/drawing/2014/chart" uri="{C3380CC4-5D6E-409C-BE32-E72D297353CC}">
              <c16:uniqueId val="{00000001-E462-47C3-AAF1-21AC4D3379B0}"/>
            </c:ext>
          </c:extLst>
        </c:ser>
        <c:dLbls>
          <c:showLegendKey val="0"/>
          <c:showVal val="0"/>
          <c:showCatName val="0"/>
          <c:showSerName val="0"/>
          <c:showPercent val="0"/>
          <c:showBubbleSize val="0"/>
        </c:dLbls>
        <c:marker val="1"/>
        <c:smooth val="0"/>
        <c:axId val="416850552"/>
        <c:axId val="416850160"/>
      </c:lineChart>
      <c:catAx>
        <c:axId val="416850552"/>
        <c:scaling>
          <c:orientation val="minMax"/>
        </c:scaling>
        <c:delete val="1"/>
        <c:axPos val="b"/>
        <c:numFmt formatCode="General" sourceLinked="1"/>
        <c:majorTickMark val="none"/>
        <c:minorTickMark val="none"/>
        <c:tickLblPos val="none"/>
        <c:crossAx val="416850160"/>
        <c:crosses val="autoZero"/>
        <c:auto val="1"/>
        <c:lblAlgn val="ctr"/>
        <c:lblOffset val="100"/>
        <c:noMultiLvlLbl val="1"/>
      </c:catAx>
      <c:valAx>
        <c:axId val="41685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685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70.2</c:v>
                </c:pt>
                <c:pt idx="1">
                  <c:v>72.400000000000006</c:v>
                </c:pt>
                <c:pt idx="2">
                  <c:v>74</c:v>
                </c:pt>
                <c:pt idx="3">
                  <c:v>75.2</c:v>
                </c:pt>
                <c:pt idx="4">
                  <c:v>75.900000000000006</c:v>
                </c:pt>
              </c:numCache>
            </c:numRef>
          </c:val>
          <c:extLst xmlns:c16r2="http://schemas.microsoft.com/office/drawing/2015/06/chart">
            <c:ext xmlns:c16="http://schemas.microsoft.com/office/drawing/2014/chart" uri="{C3380CC4-5D6E-409C-BE32-E72D297353CC}">
              <c16:uniqueId val="{00000000-05AE-48AF-A2D1-AAFF1805E557}"/>
            </c:ext>
          </c:extLst>
        </c:ser>
        <c:dLbls>
          <c:showLegendKey val="0"/>
          <c:showVal val="0"/>
          <c:showCatName val="0"/>
          <c:showSerName val="0"/>
          <c:showPercent val="0"/>
          <c:showBubbleSize val="0"/>
        </c:dLbls>
        <c:gapWidth val="150"/>
        <c:axId val="416848984"/>
        <c:axId val="4168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xmlns:c16r2="http://schemas.microsoft.com/office/drawing/2015/06/chart">
            <c:ext xmlns:c16="http://schemas.microsoft.com/office/drawing/2014/chart" uri="{C3380CC4-5D6E-409C-BE32-E72D297353CC}">
              <c16:uniqueId val="{00000001-05AE-48AF-A2D1-AAFF1805E557}"/>
            </c:ext>
          </c:extLst>
        </c:ser>
        <c:dLbls>
          <c:showLegendKey val="0"/>
          <c:showVal val="0"/>
          <c:showCatName val="0"/>
          <c:showSerName val="0"/>
          <c:showPercent val="0"/>
          <c:showBubbleSize val="0"/>
        </c:dLbls>
        <c:marker val="1"/>
        <c:smooth val="0"/>
        <c:axId val="416848984"/>
        <c:axId val="416852512"/>
      </c:lineChart>
      <c:catAx>
        <c:axId val="416848984"/>
        <c:scaling>
          <c:orientation val="minMax"/>
        </c:scaling>
        <c:delete val="1"/>
        <c:axPos val="b"/>
        <c:numFmt formatCode="General" sourceLinked="1"/>
        <c:majorTickMark val="none"/>
        <c:minorTickMark val="none"/>
        <c:tickLblPos val="none"/>
        <c:crossAx val="416852512"/>
        <c:crosses val="autoZero"/>
        <c:auto val="1"/>
        <c:lblAlgn val="ctr"/>
        <c:lblOffset val="100"/>
        <c:noMultiLvlLbl val="1"/>
      </c:catAx>
      <c:valAx>
        <c:axId val="41685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4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70.900000000000006</c:v>
                </c:pt>
                <c:pt idx="1">
                  <c:v>74</c:v>
                </c:pt>
                <c:pt idx="2">
                  <c:v>75</c:v>
                </c:pt>
                <c:pt idx="3">
                  <c:v>74.599999999999994</c:v>
                </c:pt>
                <c:pt idx="4">
                  <c:v>72</c:v>
                </c:pt>
              </c:numCache>
            </c:numRef>
          </c:val>
          <c:extLst xmlns:c16r2="http://schemas.microsoft.com/office/drawing/2015/06/chart">
            <c:ext xmlns:c16="http://schemas.microsoft.com/office/drawing/2014/chart" uri="{C3380CC4-5D6E-409C-BE32-E72D297353CC}">
              <c16:uniqueId val="{00000000-2CFF-43F0-B9A3-D6653A8DD6B1}"/>
            </c:ext>
          </c:extLst>
        </c:ser>
        <c:dLbls>
          <c:showLegendKey val="0"/>
          <c:showVal val="0"/>
          <c:showCatName val="0"/>
          <c:showSerName val="0"/>
          <c:showPercent val="0"/>
          <c:showBubbleSize val="0"/>
        </c:dLbls>
        <c:gapWidth val="150"/>
        <c:axId val="416853688"/>
        <c:axId val="4168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xmlns:c16r2="http://schemas.microsoft.com/office/drawing/2015/06/chart">
            <c:ext xmlns:c16="http://schemas.microsoft.com/office/drawing/2014/chart" uri="{C3380CC4-5D6E-409C-BE32-E72D297353CC}">
              <c16:uniqueId val="{00000001-2CFF-43F0-B9A3-D6653A8DD6B1}"/>
            </c:ext>
          </c:extLst>
        </c:ser>
        <c:dLbls>
          <c:showLegendKey val="0"/>
          <c:showVal val="0"/>
          <c:showCatName val="0"/>
          <c:showSerName val="0"/>
          <c:showPercent val="0"/>
          <c:showBubbleSize val="0"/>
        </c:dLbls>
        <c:marker val="1"/>
        <c:smooth val="0"/>
        <c:axId val="416853688"/>
        <c:axId val="416847808"/>
      </c:lineChart>
      <c:catAx>
        <c:axId val="416853688"/>
        <c:scaling>
          <c:orientation val="minMax"/>
        </c:scaling>
        <c:delete val="1"/>
        <c:axPos val="b"/>
        <c:numFmt formatCode="General" sourceLinked="1"/>
        <c:majorTickMark val="none"/>
        <c:minorTickMark val="none"/>
        <c:tickLblPos val="none"/>
        <c:crossAx val="416847808"/>
        <c:crosses val="autoZero"/>
        <c:auto val="1"/>
        <c:lblAlgn val="ctr"/>
        <c:lblOffset val="100"/>
        <c:noMultiLvlLbl val="1"/>
      </c:catAx>
      <c:valAx>
        <c:axId val="41684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5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50335279</c:v>
                </c:pt>
                <c:pt idx="1">
                  <c:v>50480605</c:v>
                </c:pt>
                <c:pt idx="2">
                  <c:v>50526698</c:v>
                </c:pt>
                <c:pt idx="3">
                  <c:v>51212140</c:v>
                </c:pt>
                <c:pt idx="4">
                  <c:v>51519349</c:v>
                </c:pt>
              </c:numCache>
            </c:numRef>
          </c:val>
          <c:extLst xmlns:c16r2="http://schemas.microsoft.com/office/drawing/2015/06/chart">
            <c:ext xmlns:c16="http://schemas.microsoft.com/office/drawing/2014/chart" uri="{C3380CC4-5D6E-409C-BE32-E72D297353CC}">
              <c16:uniqueId val="{00000000-E6DC-4587-BE97-CDB60B9C5A3B}"/>
            </c:ext>
          </c:extLst>
        </c:ser>
        <c:dLbls>
          <c:showLegendKey val="0"/>
          <c:showVal val="0"/>
          <c:showCatName val="0"/>
          <c:showSerName val="0"/>
          <c:showPercent val="0"/>
          <c:showBubbleSize val="0"/>
        </c:dLbls>
        <c:gapWidth val="150"/>
        <c:axId val="416846240"/>
        <c:axId val="41684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xmlns:c16r2="http://schemas.microsoft.com/office/drawing/2015/06/chart">
            <c:ext xmlns:c16="http://schemas.microsoft.com/office/drawing/2014/chart" uri="{C3380CC4-5D6E-409C-BE32-E72D297353CC}">
              <c16:uniqueId val="{00000001-E6DC-4587-BE97-CDB60B9C5A3B}"/>
            </c:ext>
          </c:extLst>
        </c:ser>
        <c:dLbls>
          <c:showLegendKey val="0"/>
          <c:showVal val="0"/>
          <c:showCatName val="0"/>
          <c:showSerName val="0"/>
          <c:showPercent val="0"/>
          <c:showBubbleSize val="0"/>
        </c:dLbls>
        <c:marker val="1"/>
        <c:smooth val="0"/>
        <c:axId val="416846240"/>
        <c:axId val="416847024"/>
      </c:lineChart>
      <c:catAx>
        <c:axId val="416846240"/>
        <c:scaling>
          <c:orientation val="minMax"/>
        </c:scaling>
        <c:delete val="1"/>
        <c:axPos val="b"/>
        <c:numFmt formatCode="General" sourceLinked="1"/>
        <c:majorTickMark val="none"/>
        <c:minorTickMark val="none"/>
        <c:tickLblPos val="none"/>
        <c:crossAx val="416847024"/>
        <c:crosses val="autoZero"/>
        <c:auto val="1"/>
        <c:lblAlgn val="ctr"/>
        <c:lblOffset val="100"/>
        <c:noMultiLvlLbl val="1"/>
      </c:catAx>
      <c:valAx>
        <c:axId val="416847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84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12.9</c:v>
                </c:pt>
                <c:pt idx="1">
                  <c:v>13</c:v>
                </c:pt>
                <c:pt idx="2">
                  <c:v>14.2</c:v>
                </c:pt>
                <c:pt idx="3">
                  <c:v>13.1</c:v>
                </c:pt>
                <c:pt idx="4">
                  <c:v>12.6</c:v>
                </c:pt>
              </c:numCache>
            </c:numRef>
          </c:val>
          <c:extLst xmlns:c16r2="http://schemas.microsoft.com/office/drawing/2015/06/chart">
            <c:ext xmlns:c16="http://schemas.microsoft.com/office/drawing/2014/chart" uri="{C3380CC4-5D6E-409C-BE32-E72D297353CC}">
              <c16:uniqueId val="{00000000-6C99-403F-A556-C0BEBA55FCE7}"/>
            </c:ext>
          </c:extLst>
        </c:ser>
        <c:dLbls>
          <c:showLegendKey val="0"/>
          <c:showVal val="0"/>
          <c:showCatName val="0"/>
          <c:showSerName val="0"/>
          <c:showPercent val="0"/>
          <c:showBubbleSize val="0"/>
        </c:dLbls>
        <c:gapWidth val="150"/>
        <c:axId val="416850944"/>
        <c:axId val="41685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xmlns:c16r2="http://schemas.microsoft.com/office/drawing/2015/06/chart">
            <c:ext xmlns:c16="http://schemas.microsoft.com/office/drawing/2014/chart" uri="{C3380CC4-5D6E-409C-BE32-E72D297353CC}">
              <c16:uniqueId val="{00000001-6C99-403F-A556-C0BEBA55FCE7}"/>
            </c:ext>
          </c:extLst>
        </c:ser>
        <c:dLbls>
          <c:showLegendKey val="0"/>
          <c:showVal val="0"/>
          <c:showCatName val="0"/>
          <c:showSerName val="0"/>
          <c:showPercent val="0"/>
          <c:showBubbleSize val="0"/>
        </c:dLbls>
        <c:marker val="1"/>
        <c:smooth val="0"/>
        <c:axId val="416850944"/>
        <c:axId val="416851336"/>
      </c:lineChart>
      <c:catAx>
        <c:axId val="416850944"/>
        <c:scaling>
          <c:orientation val="minMax"/>
        </c:scaling>
        <c:delete val="1"/>
        <c:axPos val="b"/>
        <c:numFmt formatCode="General" sourceLinked="1"/>
        <c:majorTickMark val="none"/>
        <c:minorTickMark val="none"/>
        <c:tickLblPos val="none"/>
        <c:crossAx val="416851336"/>
        <c:crosses val="autoZero"/>
        <c:auto val="1"/>
        <c:lblAlgn val="ctr"/>
        <c:lblOffset val="100"/>
        <c:noMultiLvlLbl val="1"/>
      </c:catAx>
      <c:valAx>
        <c:axId val="416851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96.1</c:v>
                </c:pt>
                <c:pt idx="1">
                  <c:v>92.8</c:v>
                </c:pt>
                <c:pt idx="2">
                  <c:v>110.7</c:v>
                </c:pt>
                <c:pt idx="3">
                  <c:v>106.7</c:v>
                </c:pt>
                <c:pt idx="4">
                  <c:v>101.9</c:v>
                </c:pt>
              </c:numCache>
            </c:numRef>
          </c:val>
          <c:extLst xmlns:c16r2="http://schemas.microsoft.com/office/drawing/2015/06/chart">
            <c:ext xmlns:c16="http://schemas.microsoft.com/office/drawing/2014/chart" uri="{C3380CC4-5D6E-409C-BE32-E72D297353CC}">
              <c16:uniqueId val="{00000000-709F-4696-B992-C58BCC155143}"/>
            </c:ext>
          </c:extLst>
        </c:ser>
        <c:dLbls>
          <c:showLegendKey val="0"/>
          <c:showVal val="0"/>
          <c:showCatName val="0"/>
          <c:showSerName val="0"/>
          <c:showPercent val="0"/>
          <c:showBubbleSize val="0"/>
        </c:dLbls>
        <c:gapWidth val="150"/>
        <c:axId val="417030560"/>
        <c:axId val="41703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xmlns:c16r2="http://schemas.microsoft.com/office/drawing/2015/06/chart">
            <c:ext xmlns:c16="http://schemas.microsoft.com/office/drawing/2014/chart" uri="{C3380CC4-5D6E-409C-BE32-E72D297353CC}">
              <c16:uniqueId val="{00000001-709F-4696-B992-C58BCC155143}"/>
            </c:ext>
          </c:extLst>
        </c:ser>
        <c:dLbls>
          <c:showLegendKey val="0"/>
          <c:showVal val="0"/>
          <c:showCatName val="0"/>
          <c:showSerName val="0"/>
          <c:showPercent val="0"/>
          <c:showBubbleSize val="0"/>
        </c:dLbls>
        <c:marker val="1"/>
        <c:smooth val="0"/>
        <c:axId val="417030560"/>
        <c:axId val="417030952"/>
      </c:lineChart>
      <c:catAx>
        <c:axId val="417030560"/>
        <c:scaling>
          <c:orientation val="minMax"/>
        </c:scaling>
        <c:delete val="1"/>
        <c:axPos val="b"/>
        <c:numFmt formatCode="General" sourceLinked="1"/>
        <c:majorTickMark val="none"/>
        <c:minorTickMark val="none"/>
        <c:tickLblPos val="none"/>
        <c:crossAx val="417030952"/>
        <c:crosses val="autoZero"/>
        <c:auto val="1"/>
        <c:lblAlgn val="ctr"/>
        <c:lblOffset val="100"/>
        <c:noMultiLvlLbl val="1"/>
      </c:catAx>
      <c:valAx>
        <c:axId val="417030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03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山形県西川町　町立病院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43</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43</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4775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4439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23</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23</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99.6</v>
      </c>
      <c r="Q33" s="129"/>
      <c r="R33" s="129"/>
      <c r="S33" s="129"/>
      <c r="T33" s="129"/>
      <c r="U33" s="129"/>
      <c r="V33" s="129"/>
      <c r="W33" s="129"/>
      <c r="X33" s="129"/>
      <c r="Y33" s="129"/>
      <c r="Z33" s="129"/>
      <c r="AA33" s="129"/>
      <c r="AB33" s="129"/>
      <c r="AC33" s="129"/>
      <c r="AD33" s="130"/>
      <c r="AE33" s="128">
        <f>データ!AJ7</f>
        <v>97.7</v>
      </c>
      <c r="AF33" s="129"/>
      <c r="AG33" s="129"/>
      <c r="AH33" s="129"/>
      <c r="AI33" s="129"/>
      <c r="AJ33" s="129"/>
      <c r="AK33" s="129"/>
      <c r="AL33" s="129"/>
      <c r="AM33" s="129"/>
      <c r="AN33" s="129"/>
      <c r="AO33" s="129"/>
      <c r="AP33" s="129"/>
      <c r="AQ33" s="129"/>
      <c r="AR33" s="129"/>
      <c r="AS33" s="130"/>
      <c r="AT33" s="128">
        <f>データ!AK7</f>
        <v>93</v>
      </c>
      <c r="AU33" s="129"/>
      <c r="AV33" s="129"/>
      <c r="AW33" s="129"/>
      <c r="AX33" s="129"/>
      <c r="AY33" s="129"/>
      <c r="AZ33" s="129"/>
      <c r="BA33" s="129"/>
      <c r="BB33" s="129"/>
      <c r="BC33" s="129"/>
      <c r="BD33" s="129"/>
      <c r="BE33" s="129"/>
      <c r="BF33" s="129"/>
      <c r="BG33" s="129"/>
      <c r="BH33" s="130"/>
      <c r="BI33" s="128">
        <f>データ!AL7</f>
        <v>102.4</v>
      </c>
      <c r="BJ33" s="129"/>
      <c r="BK33" s="129"/>
      <c r="BL33" s="129"/>
      <c r="BM33" s="129"/>
      <c r="BN33" s="129"/>
      <c r="BO33" s="129"/>
      <c r="BP33" s="129"/>
      <c r="BQ33" s="129"/>
      <c r="BR33" s="129"/>
      <c r="BS33" s="129"/>
      <c r="BT33" s="129"/>
      <c r="BU33" s="129"/>
      <c r="BV33" s="129"/>
      <c r="BW33" s="130"/>
      <c r="BX33" s="128">
        <f>データ!AM7</f>
        <v>102.2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61</v>
      </c>
      <c r="DE33" s="129"/>
      <c r="DF33" s="129"/>
      <c r="DG33" s="129"/>
      <c r="DH33" s="129"/>
      <c r="DI33" s="129"/>
      <c r="DJ33" s="129"/>
      <c r="DK33" s="129"/>
      <c r="DL33" s="129"/>
      <c r="DM33" s="129"/>
      <c r="DN33" s="129"/>
      <c r="DO33" s="129"/>
      <c r="DP33" s="129"/>
      <c r="DQ33" s="129"/>
      <c r="DR33" s="130"/>
      <c r="DS33" s="128">
        <f>データ!AU7</f>
        <v>63.5</v>
      </c>
      <c r="DT33" s="129"/>
      <c r="DU33" s="129"/>
      <c r="DV33" s="129"/>
      <c r="DW33" s="129"/>
      <c r="DX33" s="129"/>
      <c r="DY33" s="129"/>
      <c r="DZ33" s="129"/>
      <c r="EA33" s="129"/>
      <c r="EB33" s="129"/>
      <c r="EC33" s="129"/>
      <c r="ED33" s="129"/>
      <c r="EE33" s="129"/>
      <c r="EF33" s="129"/>
      <c r="EG33" s="130"/>
      <c r="EH33" s="128">
        <f>データ!AV7</f>
        <v>57.6</v>
      </c>
      <c r="EI33" s="129"/>
      <c r="EJ33" s="129"/>
      <c r="EK33" s="129"/>
      <c r="EL33" s="129"/>
      <c r="EM33" s="129"/>
      <c r="EN33" s="129"/>
      <c r="EO33" s="129"/>
      <c r="EP33" s="129"/>
      <c r="EQ33" s="129"/>
      <c r="ER33" s="129"/>
      <c r="ES33" s="129"/>
      <c r="ET33" s="129"/>
      <c r="EU33" s="129"/>
      <c r="EV33" s="130"/>
      <c r="EW33" s="128">
        <f>データ!AW7</f>
        <v>59.8</v>
      </c>
      <c r="EX33" s="129"/>
      <c r="EY33" s="129"/>
      <c r="EZ33" s="129"/>
      <c r="FA33" s="129"/>
      <c r="FB33" s="129"/>
      <c r="FC33" s="129"/>
      <c r="FD33" s="129"/>
      <c r="FE33" s="129"/>
      <c r="FF33" s="129"/>
      <c r="FG33" s="129"/>
      <c r="FH33" s="129"/>
      <c r="FI33" s="129"/>
      <c r="FJ33" s="129"/>
      <c r="FK33" s="130"/>
      <c r="FL33" s="128">
        <f>データ!AX7</f>
        <v>58.4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54.3</v>
      </c>
      <c r="GS33" s="129"/>
      <c r="GT33" s="129"/>
      <c r="GU33" s="129"/>
      <c r="GV33" s="129"/>
      <c r="GW33" s="129"/>
      <c r="GX33" s="129"/>
      <c r="GY33" s="129"/>
      <c r="GZ33" s="129"/>
      <c r="HA33" s="129"/>
      <c r="HB33" s="129"/>
      <c r="HC33" s="129"/>
      <c r="HD33" s="129"/>
      <c r="HE33" s="129"/>
      <c r="HF33" s="130"/>
      <c r="HG33" s="128">
        <f>データ!BF7</f>
        <v>56.7</v>
      </c>
      <c r="HH33" s="129"/>
      <c r="HI33" s="129"/>
      <c r="HJ33" s="129"/>
      <c r="HK33" s="129"/>
      <c r="HL33" s="129"/>
      <c r="HM33" s="129"/>
      <c r="HN33" s="129"/>
      <c r="HO33" s="129"/>
      <c r="HP33" s="129"/>
      <c r="HQ33" s="129"/>
      <c r="HR33" s="129"/>
      <c r="HS33" s="129"/>
      <c r="HT33" s="129"/>
      <c r="HU33" s="130"/>
      <c r="HV33" s="128">
        <f>データ!BG7</f>
        <v>50.8</v>
      </c>
      <c r="HW33" s="129"/>
      <c r="HX33" s="129"/>
      <c r="HY33" s="129"/>
      <c r="HZ33" s="129"/>
      <c r="IA33" s="129"/>
      <c r="IB33" s="129"/>
      <c r="IC33" s="129"/>
      <c r="ID33" s="129"/>
      <c r="IE33" s="129"/>
      <c r="IF33" s="129"/>
      <c r="IG33" s="129"/>
      <c r="IH33" s="129"/>
      <c r="II33" s="129"/>
      <c r="IJ33" s="130"/>
      <c r="IK33" s="128">
        <f>データ!BH7</f>
        <v>52.8</v>
      </c>
      <c r="IL33" s="129"/>
      <c r="IM33" s="129"/>
      <c r="IN33" s="129"/>
      <c r="IO33" s="129"/>
      <c r="IP33" s="129"/>
      <c r="IQ33" s="129"/>
      <c r="IR33" s="129"/>
      <c r="IS33" s="129"/>
      <c r="IT33" s="129"/>
      <c r="IU33" s="129"/>
      <c r="IV33" s="129"/>
      <c r="IW33" s="129"/>
      <c r="IX33" s="129"/>
      <c r="IY33" s="130"/>
      <c r="IZ33" s="128">
        <f>データ!BI7</f>
        <v>51.5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40.5</v>
      </c>
      <c r="KG33" s="129"/>
      <c r="KH33" s="129"/>
      <c r="KI33" s="129"/>
      <c r="KJ33" s="129"/>
      <c r="KK33" s="129"/>
      <c r="KL33" s="129"/>
      <c r="KM33" s="129"/>
      <c r="KN33" s="129"/>
      <c r="KO33" s="129"/>
      <c r="KP33" s="129"/>
      <c r="KQ33" s="129"/>
      <c r="KR33" s="129"/>
      <c r="KS33" s="129"/>
      <c r="KT33" s="130"/>
      <c r="KU33" s="128">
        <f>データ!BQ7</f>
        <v>43.6</v>
      </c>
      <c r="KV33" s="129"/>
      <c r="KW33" s="129"/>
      <c r="KX33" s="129"/>
      <c r="KY33" s="129"/>
      <c r="KZ33" s="129"/>
      <c r="LA33" s="129"/>
      <c r="LB33" s="129"/>
      <c r="LC33" s="129"/>
      <c r="LD33" s="129"/>
      <c r="LE33" s="129"/>
      <c r="LF33" s="129"/>
      <c r="LG33" s="129"/>
      <c r="LH33" s="129"/>
      <c r="LI33" s="130"/>
      <c r="LJ33" s="128">
        <f>データ!BR7</f>
        <v>40.799999999999997</v>
      </c>
      <c r="LK33" s="129"/>
      <c r="LL33" s="129"/>
      <c r="LM33" s="129"/>
      <c r="LN33" s="129"/>
      <c r="LO33" s="129"/>
      <c r="LP33" s="129"/>
      <c r="LQ33" s="129"/>
      <c r="LR33" s="129"/>
      <c r="LS33" s="129"/>
      <c r="LT33" s="129"/>
      <c r="LU33" s="129"/>
      <c r="LV33" s="129"/>
      <c r="LW33" s="129"/>
      <c r="LX33" s="130"/>
      <c r="LY33" s="128">
        <f>データ!BS7</f>
        <v>32.4</v>
      </c>
      <c r="LZ33" s="129"/>
      <c r="MA33" s="129"/>
      <c r="MB33" s="129"/>
      <c r="MC33" s="129"/>
      <c r="MD33" s="129"/>
      <c r="ME33" s="129"/>
      <c r="MF33" s="129"/>
      <c r="MG33" s="129"/>
      <c r="MH33" s="129"/>
      <c r="MI33" s="129"/>
      <c r="MJ33" s="129"/>
      <c r="MK33" s="129"/>
      <c r="ML33" s="129"/>
      <c r="MM33" s="130"/>
      <c r="MN33" s="128">
        <f>データ!BT7</f>
        <v>31.9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23040</v>
      </c>
      <c r="Q55" s="138"/>
      <c r="R55" s="138"/>
      <c r="S55" s="138"/>
      <c r="T55" s="138"/>
      <c r="U55" s="138"/>
      <c r="V55" s="138"/>
      <c r="W55" s="138"/>
      <c r="X55" s="138"/>
      <c r="Y55" s="138"/>
      <c r="Z55" s="138"/>
      <c r="AA55" s="138"/>
      <c r="AB55" s="138"/>
      <c r="AC55" s="138"/>
      <c r="AD55" s="139"/>
      <c r="AE55" s="137">
        <f>データ!CB7</f>
        <v>23900</v>
      </c>
      <c r="AF55" s="138"/>
      <c r="AG55" s="138"/>
      <c r="AH55" s="138"/>
      <c r="AI55" s="138"/>
      <c r="AJ55" s="138"/>
      <c r="AK55" s="138"/>
      <c r="AL55" s="138"/>
      <c r="AM55" s="138"/>
      <c r="AN55" s="138"/>
      <c r="AO55" s="138"/>
      <c r="AP55" s="138"/>
      <c r="AQ55" s="138"/>
      <c r="AR55" s="138"/>
      <c r="AS55" s="139"/>
      <c r="AT55" s="137">
        <f>データ!CC7</f>
        <v>25649</v>
      </c>
      <c r="AU55" s="138"/>
      <c r="AV55" s="138"/>
      <c r="AW55" s="138"/>
      <c r="AX55" s="138"/>
      <c r="AY55" s="138"/>
      <c r="AZ55" s="138"/>
      <c r="BA55" s="138"/>
      <c r="BB55" s="138"/>
      <c r="BC55" s="138"/>
      <c r="BD55" s="138"/>
      <c r="BE55" s="138"/>
      <c r="BF55" s="138"/>
      <c r="BG55" s="138"/>
      <c r="BH55" s="139"/>
      <c r="BI55" s="137">
        <f>データ!CD7</f>
        <v>26529</v>
      </c>
      <c r="BJ55" s="138"/>
      <c r="BK55" s="138"/>
      <c r="BL55" s="138"/>
      <c r="BM55" s="138"/>
      <c r="BN55" s="138"/>
      <c r="BO55" s="138"/>
      <c r="BP55" s="138"/>
      <c r="BQ55" s="138"/>
      <c r="BR55" s="138"/>
      <c r="BS55" s="138"/>
      <c r="BT55" s="138"/>
      <c r="BU55" s="138"/>
      <c r="BV55" s="138"/>
      <c r="BW55" s="139"/>
      <c r="BX55" s="137">
        <f>データ!CE7</f>
        <v>27340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7322</v>
      </c>
      <c r="DE55" s="138"/>
      <c r="DF55" s="138"/>
      <c r="DG55" s="138"/>
      <c r="DH55" s="138"/>
      <c r="DI55" s="138"/>
      <c r="DJ55" s="138"/>
      <c r="DK55" s="138"/>
      <c r="DL55" s="138"/>
      <c r="DM55" s="138"/>
      <c r="DN55" s="138"/>
      <c r="DO55" s="138"/>
      <c r="DP55" s="138"/>
      <c r="DQ55" s="138"/>
      <c r="DR55" s="139"/>
      <c r="DS55" s="137">
        <f>データ!CM7</f>
        <v>7668</v>
      </c>
      <c r="DT55" s="138"/>
      <c r="DU55" s="138"/>
      <c r="DV55" s="138"/>
      <c r="DW55" s="138"/>
      <c r="DX55" s="138"/>
      <c r="DY55" s="138"/>
      <c r="DZ55" s="138"/>
      <c r="EA55" s="138"/>
      <c r="EB55" s="138"/>
      <c r="EC55" s="138"/>
      <c r="ED55" s="138"/>
      <c r="EE55" s="138"/>
      <c r="EF55" s="138"/>
      <c r="EG55" s="139"/>
      <c r="EH55" s="137">
        <f>データ!CN7</f>
        <v>8073</v>
      </c>
      <c r="EI55" s="138"/>
      <c r="EJ55" s="138"/>
      <c r="EK55" s="138"/>
      <c r="EL55" s="138"/>
      <c r="EM55" s="138"/>
      <c r="EN55" s="138"/>
      <c r="EO55" s="138"/>
      <c r="EP55" s="138"/>
      <c r="EQ55" s="138"/>
      <c r="ER55" s="138"/>
      <c r="ES55" s="138"/>
      <c r="ET55" s="138"/>
      <c r="EU55" s="138"/>
      <c r="EV55" s="139"/>
      <c r="EW55" s="137">
        <f>データ!CO7</f>
        <v>7621</v>
      </c>
      <c r="EX55" s="138"/>
      <c r="EY55" s="138"/>
      <c r="EZ55" s="138"/>
      <c r="FA55" s="138"/>
      <c r="FB55" s="138"/>
      <c r="FC55" s="138"/>
      <c r="FD55" s="138"/>
      <c r="FE55" s="138"/>
      <c r="FF55" s="138"/>
      <c r="FG55" s="138"/>
      <c r="FH55" s="138"/>
      <c r="FI55" s="138"/>
      <c r="FJ55" s="138"/>
      <c r="FK55" s="139"/>
      <c r="FL55" s="137">
        <f>データ!CP7</f>
        <v>6963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96.1</v>
      </c>
      <c r="GS55" s="129"/>
      <c r="GT55" s="129"/>
      <c r="GU55" s="129"/>
      <c r="GV55" s="129"/>
      <c r="GW55" s="129"/>
      <c r="GX55" s="129"/>
      <c r="GY55" s="129"/>
      <c r="GZ55" s="129"/>
      <c r="HA55" s="129"/>
      <c r="HB55" s="129"/>
      <c r="HC55" s="129"/>
      <c r="HD55" s="129"/>
      <c r="HE55" s="129"/>
      <c r="HF55" s="130"/>
      <c r="HG55" s="128">
        <f>データ!CX7</f>
        <v>92.8</v>
      </c>
      <c r="HH55" s="129"/>
      <c r="HI55" s="129"/>
      <c r="HJ55" s="129"/>
      <c r="HK55" s="129"/>
      <c r="HL55" s="129"/>
      <c r="HM55" s="129"/>
      <c r="HN55" s="129"/>
      <c r="HO55" s="129"/>
      <c r="HP55" s="129"/>
      <c r="HQ55" s="129"/>
      <c r="HR55" s="129"/>
      <c r="HS55" s="129"/>
      <c r="HT55" s="129"/>
      <c r="HU55" s="130"/>
      <c r="HV55" s="128">
        <f>データ!CY7</f>
        <v>110.7</v>
      </c>
      <c r="HW55" s="129"/>
      <c r="HX55" s="129"/>
      <c r="HY55" s="129"/>
      <c r="HZ55" s="129"/>
      <c r="IA55" s="129"/>
      <c r="IB55" s="129"/>
      <c r="IC55" s="129"/>
      <c r="ID55" s="129"/>
      <c r="IE55" s="129"/>
      <c r="IF55" s="129"/>
      <c r="IG55" s="129"/>
      <c r="IH55" s="129"/>
      <c r="II55" s="129"/>
      <c r="IJ55" s="130"/>
      <c r="IK55" s="128">
        <f>データ!CZ7</f>
        <v>106.7</v>
      </c>
      <c r="IL55" s="129"/>
      <c r="IM55" s="129"/>
      <c r="IN55" s="129"/>
      <c r="IO55" s="129"/>
      <c r="IP55" s="129"/>
      <c r="IQ55" s="129"/>
      <c r="IR55" s="129"/>
      <c r="IS55" s="129"/>
      <c r="IT55" s="129"/>
      <c r="IU55" s="129"/>
      <c r="IV55" s="129"/>
      <c r="IW55" s="129"/>
      <c r="IX55" s="129"/>
      <c r="IY55" s="130"/>
      <c r="IZ55" s="128">
        <f>データ!DA7</f>
        <v>101.9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12.9</v>
      </c>
      <c r="KG55" s="129"/>
      <c r="KH55" s="129"/>
      <c r="KI55" s="129"/>
      <c r="KJ55" s="129"/>
      <c r="KK55" s="129"/>
      <c r="KL55" s="129"/>
      <c r="KM55" s="129"/>
      <c r="KN55" s="129"/>
      <c r="KO55" s="129"/>
      <c r="KP55" s="129"/>
      <c r="KQ55" s="129"/>
      <c r="KR55" s="129"/>
      <c r="KS55" s="129"/>
      <c r="KT55" s="130"/>
      <c r="KU55" s="128">
        <f>データ!DI7</f>
        <v>13</v>
      </c>
      <c r="KV55" s="129"/>
      <c r="KW55" s="129"/>
      <c r="KX55" s="129"/>
      <c r="KY55" s="129"/>
      <c r="KZ55" s="129"/>
      <c r="LA55" s="129"/>
      <c r="LB55" s="129"/>
      <c r="LC55" s="129"/>
      <c r="LD55" s="129"/>
      <c r="LE55" s="129"/>
      <c r="LF55" s="129"/>
      <c r="LG55" s="129"/>
      <c r="LH55" s="129"/>
      <c r="LI55" s="130"/>
      <c r="LJ55" s="128">
        <f>データ!DJ7</f>
        <v>14.2</v>
      </c>
      <c r="LK55" s="129"/>
      <c r="LL55" s="129"/>
      <c r="LM55" s="129"/>
      <c r="LN55" s="129"/>
      <c r="LO55" s="129"/>
      <c r="LP55" s="129"/>
      <c r="LQ55" s="129"/>
      <c r="LR55" s="129"/>
      <c r="LS55" s="129"/>
      <c r="LT55" s="129"/>
      <c r="LU55" s="129"/>
      <c r="LV55" s="129"/>
      <c r="LW55" s="129"/>
      <c r="LX55" s="130"/>
      <c r="LY55" s="128">
        <f>データ!DK7</f>
        <v>13.1</v>
      </c>
      <c r="LZ55" s="129"/>
      <c r="MA55" s="129"/>
      <c r="MB55" s="129"/>
      <c r="MC55" s="129"/>
      <c r="MD55" s="129"/>
      <c r="ME55" s="129"/>
      <c r="MF55" s="129"/>
      <c r="MG55" s="129"/>
      <c r="MH55" s="129"/>
      <c r="MI55" s="129"/>
      <c r="MJ55" s="129"/>
      <c r="MK55" s="129"/>
      <c r="ML55" s="129"/>
      <c r="MM55" s="130"/>
      <c r="MN55" s="128">
        <f>データ!DL7</f>
        <v>12.6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26485</v>
      </c>
      <c r="Q56" s="138"/>
      <c r="R56" s="138"/>
      <c r="S56" s="138"/>
      <c r="T56" s="138"/>
      <c r="U56" s="138"/>
      <c r="V56" s="138"/>
      <c r="W56" s="138"/>
      <c r="X56" s="138"/>
      <c r="Y56" s="138"/>
      <c r="Z56" s="138"/>
      <c r="AA56" s="138"/>
      <c r="AB56" s="138"/>
      <c r="AC56" s="138"/>
      <c r="AD56" s="139"/>
      <c r="AE56" s="137">
        <f>データ!CG7</f>
        <v>27761</v>
      </c>
      <c r="AF56" s="138"/>
      <c r="AG56" s="138"/>
      <c r="AH56" s="138"/>
      <c r="AI56" s="138"/>
      <c r="AJ56" s="138"/>
      <c r="AK56" s="138"/>
      <c r="AL56" s="138"/>
      <c r="AM56" s="138"/>
      <c r="AN56" s="138"/>
      <c r="AO56" s="138"/>
      <c r="AP56" s="138"/>
      <c r="AQ56" s="138"/>
      <c r="AR56" s="138"/>
      <c r="AS56" s="139"/>
      <c r="AT56" s="137">
        <f>データ!CH7</f>
        <v>29162</v>
      </c>
      <c r="AU56" s="138"/>
      <c r="AV56" s="138"/>
      <c r="AW56" s="138"/>
      <c r="AX56" s="138"/>
      <c r="AY56" s="138"/>
      <c r="AZ56" s="138"/>
      <c r="BA56" s="138"/>
      <c r="BB56" s="138"/>
      <c r="BC56" s="138"/>
      <c r="BD56" s="138"/>
      <c r="BE56" s="138"/>
      <c r="BF56" s="138"/>
      <c r="BG56" s="138"/>
      <c r="BH56" s="139"/>
      <c r="BI56" s="137">
        <f>データ!CI7</f>
        <v>29802</v>
      </c>
      <c r="BJ56" s="138"/>
      <c r="BK56" s="138"/>
      <c r="BL56" s="138"/>
      <c r="BM56" s="138"/>
      <c r="BN56" s="138"/>
      <c r="BO56" s="138"/>
      <c r="BP56" s="138"/>
      <c r="BQ56" s="138"/>
      <c r="BR56" s="138"/>
      <c r="BS56" s="138"/>
      <c r="BT56" s="138"/>
      <c r="BU56" s="138"/>
      <c r="BV56" s="138"/>
      <c r="BW56" s="139"/>
      <c r="BX56" s="137">
        <f>データ!CJ7</f>
        <v>30895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8109</v>
      </c>
      <c r="DE56" s="138"/>
      <c r="DF56" s="138"/>
      <c r="DG56" s="138"/>
      <c r="DH56" s="138"/>
      <c r="DI56" s="138"/>
      <c r="DJ56" s="138"/>
      <c r="DK56" s="138"/>
      <c r="DL56" s="138"/>
      <c r="DM56" s="138"/>
      <c r="DN56" s="138"/>
      <c r="DO56" s="138"/>
      <c r="DP56" s="138"/>
      <c r="DQ56" s="138"/>
      <c r="DR56" s="139"/>
      <c r="DS56" s="137">
        <f>データ!CR7</f>
        <v>8307</v>
      </c>
      <c r="DT56" s="138"/>
      <c r="DU56" s="138"/>
      <c r="DV56" s="138"/>
      <c r="DW56" s="138"/>
      <c r="DX56" s="138"/>
      <c r="DY56" s="138"/>
      <c r="DZ56" s="138"/>
      <c r="EA56" s="138"/>
      <c r="EB56" s="138"/>
      <c r="EC56" s="138"/>
      <c r="ED56" s="138"/>
      <c r="EE56" s="138"/>
      <c r="EF56" s="138"/>
      <c r="EG56" s="139"/>
      <c r="EH56" s="137">
        <f>データ!CS7</f>
        <v>8904</v>
      </c>
      <c r="EI56" s="138"/>
      <c r="EJ56" s="138"/>
      <c r="EK56" s="138"/>
      <c r="EL56" s="138"/>
      <c r="EM56" s="138"/>
      <c r="EN56" s="138"/>
      <c r="EO56" s="138"/>
      <c r="EP56" s="138"/>
      <c r="EQ56" s="138"/>
      <c r="ER56" s="138"/>
      <c r="ES56" s="138"/>
      <c r="ET56" s="138"/>
      <c r="EU56" s="138"/>
      <c r="EV56" s="139"/>
      <c r="EW56" s="137">
        <f>データ!CT7</f>
        <v>9068</v>
      </c>
      <c r="EX56" s="138"/>
      <c r="EY56" s="138"/>
      <c r="EZ56" s="138"/>
      <c r="FA56" s="138"/>
      <c r="FB56" s="138"/>
      <c r="FC56" s="138"/>
      <c r="FD56" s="138"/>
      <c r="FE56" s="138"/>
      <c r="FF56" s="138"/>
      <c r="FG56" s="138"/>
      <c r="FH56" s="138"/>
      <c r="FI56" s="138"/>
      <c r="FJ56" s="138"/>
      <c r="FK56" s="139"/>
      <c r="FL56" s="137">
        <f>データ!CU7</f>
        <v>9435</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3</v>
      </c>
      <c r="Q79" s="129"/>
      <c r="R79" s="129"/>
      <c r="S79" s="129"/>
      <c r="T79" s="129"/>
      <c r="U79" s="129"/>
      <c r="V79" s="129"/>
      <c r="W79" s="129"/>
      <c r="X79" s="129"/>
      <c r="Y79" s="129"/>
      <c r="Z79" s="129"/>
      <c r="AA79" s="129"/>
      <c r="AB79" s="129"/>
      <c r="AC79" s="129"/>
      <c r="AD79" s="130"/>
      <c r="AE79" s="128">
        <f>データ!DT7</f>
        <v>6.6</v>
      </c>
      <c r="AF79" s="129"/>
      <c r="AG79" s="129"/>
      <c r="AH79" s="129"/>
      <c r="AI79" s="129"/>
      <c r="AJ79" s="129"/>
      <c r="AK79" s="129"/>
      <c r="AL79" s="129"/>
      <c r="AM79" s="129"/>
      <c r="AN79" s="129"/>
      <c r="AO79" s="129"/>
      <c r="AP79" s="129"/>
      <c r="AQ79" s="129"/>
      <c r="AR79" s="129"/>
      <c r="AS79" s="130"/>
      <c r="AT79" s="128">
        <f>データ!DU7</f>
        <v>19.8</v>
      </c>
      <c r="AU79" s="129"/>
      <c r="AV79" s="129"/>
      <c r="AW79" s="129"/>
      <c r="AX79" s="129"/>
      <c r="AY79" s="129"/>
      <c r="AZ79" s="129"/>
      <c r="BA79" s="129"/>
      <c r="BB79" s="129"/>
      <c r="BC79" s="129"/>
      <c r="BD79" s="129"/>
      <c r="BE79" s="129"/>
      <c r="BF79" s="129"/>
      <c r="BG79" s="129"/>
      <c r="BH79" s="130"/>
      <c r="BI79" s="128">
        <f>データ!DV7</f>
        <v>14.5</v>
      </c>
      <c r="BJ79" s="129"/>
      <c r="BK79" s="129"/>
      <c r="BL79" s="129"/>
      <c r="BM79" s="129"/>
      <c r="BN79" s="129"/>
      <c r="BO79" s="129"/>
      <c r="BP79" s="129"/>
      <c r="BQ79" s="129"/>
      <c r="BR79" s="129"/>
      <c r="BS79" s="129"/>
      <c r="BT79" s="129"/>
      <c r="BU79" s="129"/>
      <c r="BV79" s="129"/>
      <c r="BW79" s="130"/>
      <c r="BX79" s="128">
        <f>データ!DW7</f>
        <v>10.9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70.2</v>
      </c>
      <c r="DH79" s="129"/>
      <c r="DI79" s="129"/>
      <c r="DJ79" s="129"/>
      <c r="DK79" s="129"/>
      <c r="DL79" s="129"/>
      <c r="DM79" s="129"/>
      <c r="DN79" s="129"/>
      <c r="DO79" s="129"/>
      <c r="DP79" s="129"/>
      <c r="DQ79" s="129"/>
      <c r="DR79" s="129"/>
      <c r="DS79" s="129"/>
      <c r="DT79" s="129"/>
      <c r="DU79" s="130"/>
      <c r="DV79" s="128">
        <f>データ!EE7</f>
        <v>72.400000000000006</v>
      </c>
      <c r="DW79" s="129"/>
      <c r="DX79" s="129"/>
      <c r="DY79" s="129"/>
      <c r="DZ79" s="129"/>
      <c r="EA79" s="129"/>
      <c r="EB79" s="129"/>
      <c r="EC79" s="129"/>
      <c r="ED79" s="129"/>
      <c r="EE79" s="129"/>
      <c r="EF79" s="129"/>
      <c r="EG79" s="129"/>
      <c r="EH79" s="129"/>
      <c r="EI79" s="129"/>
      <c r="EJ79" s="130"/>
      <c r="EK79" s="128">
        <f>データ!EF7</f>
        <v>74</v>
      </c>
      <c r="EL79" s="129"/>
      <c r="EM79" s="129"/>
      <c r="EN79" s="129"/>
      <c r="EO79" s="129"/>
      <c r="EP79" s="129"/>
      <c r="EQ79" s="129"/>
      <c r="ER79" s="129"/>
      <c r="ES79" s="129"/>
      <c r="ET79" s="129"/>
      <c r="EU79" s="129"/>
      <c r="EV79" s="129"/>
      <c r="EW79" s="129"/>
      <c r="EX79" s="129"/>
      <c r="EY79" s="130"/>
      <c r="EZ79" s="128">
        <f>データ!EG7</f>
        <v>75.2</v>
      </c>
      <c r="FA79" s="129"/>
      <c r="FB79" s="129"/>
      <c r="FC79" s="129"/>
      <c r="FD79" s="129"/>
      <c r="FE79" s="129"/>
      <c r="FF79" s="129"/>
      <c r="FG79" s="129"/>
      <c r="FH79" s="129"/>
      <c r="FI79" s="129"/>
      <c r="FJ79" s="129"/>
      <c r="FK79" s="129"/>
      <c r="FL79" s="129"/>
      <c r="FM79" s="129"/>
      <c r="FN79" s="130"/>
      <c r="FO79" s="128">
        <f>データ!EH7</f>
        <v>75.900000000000006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70.900000000000006</v>
      </c>
      <c r="GU79" s="129"/>
      <c r="GV79" s="129"/>
      <c r="GW79" s="129"/>
      <c r="GX79" s="129"/>
      <c r="GY79" s="129"/>
      <c r="GZ79" s="129"/>
      <c r="HA79" s="129"/>
      <c r="HB79" s="129"/>
      <c r="HC79" s="129"/>
      <c r="HD79" s="129"/>
      <c r="HE79" s="129"/>
      <c r="HF79" s="129"/>
      <c r="HG79" s="129"/>
      <c r="HH79" s="130"/>
      <c r="HI79" s="128">
        <f>データ!EP7</f>
        <v>74</v>
      </c>
      <c r="HJ79" s="129"/>
      <c r="HK79" s="129"/>
      <c r="HL79" s="129"/>
      <c r="HM79" s="129"/>
      <c r="HN79" s="129"/>
      <c r="HO79" s="129"/>
      <c r="HP79" s="129"/>
      <c r="HQ79" s="129"/>
      <c r="HR79" s="129"/>
      <c r="HS79" s="129"/>
      <c r="HT79" s="129"/>
      <c r="HU79" s="129"/>
      <c r="HV79" s="129"/>
      <c r="HW79" s="130"/>
      <c r="HX79" s="128">
        <f>データ!EQ7</f>
        <v>75</v>
      </c>
      <c r="HY79" s="129"/>
      <c r="HZ79" s="129"/>
      <c r="IA79" s="129"/>
      <c r="IB79" s="129"/>
      <c r="IC79" s="129"/>
      <c r="ID79" s="129"/>
      <c r="IE79" s="129"/>
      <c r="IF79" s="129"/>
      <c r="IG79" s="129"/>
      <c r="IH79" s="129"/>
      <c r="II79" s="129"/>
      <c r="IJ79" s="129"/>
      <c r="IK79" s="129"/>
      <c r="IL79" s="130"/>
      <c r="IM79" s="128">
        <f>データ!ER7</f>
        <v>74.599999999999994</v>
      </c>
      <c r="IN79" s="129"/>
      <c r="IO79" s="129"/>
      <c r="IP79" s="129"/>
      <c r="IQ79" s="129"/>
      <c r="IR79" s="129"/>
      <c r="IS79" s="129"/>
      <c r="IT79" s="129"/>
      <c r="IU79" s="129"/>
      <c r="IV79" s="129"/>
      <c r="IW79" s="129"/>
      <c r="IX79" s="129"/>
      <c r="IY79" s="129"/>
      <c r="IZ79" s="129"/>
      <c r="JA79" s="130"/>
      <c r="JB79" s="128">
        <f>データ!ES7</f>
        <v>72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50335279</v>
      </c>
      <c r="KH79" s="138"/>
      <c r="KI79" s="138"/>
      <c r="KJ79" s="138"/>
      <c r="KK79" s="138"/>
      <c r="KL79" s="138"/>
      <c r="KM79" s="138"/>
      <c r="KN79" s="138"/>
      <c r="KO79" s="138"/>
      <c r="KP79" s="138"/>
      <c r="KQ79" s="138"/>
      <c r="KR79" s="138"/>
      <c r="KS79" s="138"/>
      <c r="KT79" s="138"/>
      <c r="KU79" s="139"/>
      <c r="KV79" s="137">
        <f>データ!FA7</f>
        <v>50480605</v>
      </c>
      <c r="KW79" s="138"/>
      <c r="KX79" s="138"/>
      <c r="KY79" s="138"/>
      <c r="KZ79" s="138"/>
      <c r="LA79" s="138"/>
      <c r="LB79" s="138"/>
      <c r="LC79" s="138"/>
      <c r="LD79" s="138"/>
      <c r="LE79" s="138"/>
      <c r="LF79" s="138"/>
      <c r="LG79" s="138"/>
      <c r="LH79" s="138"/>
      <c r="LI79" s="138"/>
      <c r="LJ79" s="139"/>
      <c r="LK79" s="137">
        <f>データ!FB7</f>
        <v>50526698</v>
      </c>
      <c r="LL79" s="138"/>
      <c r="LM79" s="138"/>
      <c r="LN79" s="138"/>
      <c r="LO79" s="138"/>
      <c r="LP79" s="138"/>
      <c r="LQ79" s="138"/>
      <c r="LR79" s="138"/>
      <c r="LS79" s="138"/>
      <c r="LT79" s="138"/>
      <c r="LU79" s="138"/>
      <c r="LV79" s="138"/>
      <c r="LW79" s="138"/>
      <c r="LX79" s="138"/>
      <c r="LY79" s="139"/>
      <c r="LZ79" s="137">
        <f>データ!FC7</f>
        <v>51212140</v>
      </c>
      <c r="MA79" s="138"/>
      <c r="MB79" s="138"/>
      <c r="MC79" s="138"/>
      <c r="MD79" s="138"/>
      <c r="ME79" s="138"/>
      <c r="MF79" s="138"/>
      <c r="MG79" s="138"/>
      <c r="MH79" s="138"/>
      <c r="MI79" s="138"/>
      <c r="MJ79" s="138"/>
      <c r="MK79" s="138"/>
      <c r="ML79" s="138"/>
      <c r="MM79" s="138"/>
      <c r="MN79" s="139"/>
      <c r="MO79" s="137">
        <f>データ!FD7</f>
        <v>51519349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45346697</v>
      </c>
      <c r="KH80" s="138"/>
      <c r="KI80" s="138"/>
      <c r="KJ80" s="138"/>
      <c r="KK80" s="138"/>
      <c r="KL80" s="138"/>
      <c r="KM80" s="138"/>
      <c r="KN80" s="138"/>
      <c r="KO80" s="138"/>
      <c r="KP80" s="138"/>
      <c r="KQ80" s="138"/>
      <c r="KR80" s="138"/>
      <c r="KS80" s="138"/>
      <c r="KT80" s="138"/>
      <c r="KU80" s="139"/>
      <c r="KV80" s="137">
        <f>データ!FF7</f>
        <v>44774257</v>
      </c>
      <c r="KW80" s="138"/>
      <c r="KX80" s="138"/>
      <c r="KY80" s="138"/>
      <c r="KZ80" s="138"/>
      <c r="LA80" s="138"/>
      <c r="LB80" s="138"/>
      <c r="LC80" s="138"/>
      <c r="LD80" s="138"/>
      <c r="LE80" s="138"/>
      <c r="LF80" s="138"/>
      <c r="LG80" s="138"/>
      <c r="LH80" s="138"/>
      <c r="LI80" s="138"/>
      <c r="LJ80" s="139"/>
      <c r="LK80" s="137">
        <f>データ!FG7</f>
        <v>46069366</v>
      </c>
      <c r="LL80" s="138"/>
      <c r="LM80" s="138"/>
      <c r="LN80" s="138"/>
      <c r="LO80" s="138"/>
      <c r="LP80" s="138"/>
      <c r="LQ80" s="138"/>
      <c r="LR80" s="138"/>
      <c r="LS80" s="138"/>
      <c r="LT80" s="138"/>
      <c r="LU80" s="138"/>
      <c r="LV80" s="138"/>
      <c r="LW80" s="138"/>
      <c r="LX80" s="138"/>
      <c r="LY80" s="139"/>
      <c r="LZ80" s="137">
        <f>データ!FH7</f>
        <v>47725874</v>
      </c>
      <c r="MA80" s="138"/>
      <c r="MB80" s="138"/>
      <c r="MC80" s="138"/>
      <c r="MD80" s="138"/>
      <c r="ME80" s="138"/>
      <c r="MF80" s="138"/>
      <c r="MG80" s="138"/>
      <c r="MH80" s="138"/>
      <c r="MI80" s="138"/>
      <c r="MJ80" s="138"/>
      <c r="MK80" s="138"/>
      <c r="ML80" s="138"/>
      <c r="MM80" s="138"/>
      <c r="MN80" s="139"/>
      <c r="MO80" s="137">
        <f>データ!FI7</f>
        <v>49580743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6n2xnw7LnIiRPW2+1V4qJ2Zgl9s/4oN6QmSIGJmCCXVscRG8gx+hHff311+ARh2rzH1NuRFx4kyrEx/OHjgtQ==" saltValue="p3Bot0jT4EQ6wuA+8avgF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158</v>
      </c>
      <c r="AY5" s="49" t="s">
        <v>151</v>
      </c>
      <c r="AZ5" s="49" t="s">
        <v>152</v>
      </c>
      <c r="BA5" s="49" t="s">
        <v>153</v>
      </c>
      <c r="BB5" s="49" t="s">
        <v>154</v>
      </c>
      <c r="BC5" s="49" t="s">
        <v>155</v>
      </c>
      <c r="BD5" s="49" t="s">
        <v>156</v>
      </c>
      <c r="BE5" s="49" t="s">
        <v>159</v>
      </c>
      <c r="BF5" s="49" t="s">
        <v>147</v>
      </c>
      <c r="BG5" s="49" t="s">
        <v>160</v>
      </c>
      <c r="BH5" s="49" t="s">
        <v>161</v>
      </c>
      <c r="BI5" s="49" t="s">
        <v>162</v>
      </c>
      <c r="BJ5" s="49" t="s">
        <v>151</v>
      </c>
      <c r="BK5" s="49" t="s">
        <v>152</v>
      </c>
      <c r="BL5" s="49" t="s">
        <v>153</v>
      </c>
      <c r="BM5" s="49" t="s">
        <v>154</v>
      </c>
      <c r="BN5" s="49" t="s">
        <v>155</v>
      </c>
      <c r="BO5" s="49" t="s">
        <v>156</v>
      </c>
      <c r="BP5" s="49" t="s">
        <v>163</v>
      </c>
      <c r="BQ5" s="49" t="s">
        <v>164</v>
      </c>
      <c r="BR5" s="49" t="s">
        <v>148</v>
      </c>
      <c r="BS5" s="49" t="s">
        <v>161</v>
      </c>
      <c r="BT5" s="49" t="s">
        <v>150</v>
      </c>
      <c r="BU5" s="49" t="s">
        <v>151</v>
      </c>
      <c r="BV5" s="49" t="s">
        <v>152</v>
      </c>
      <c r="BW5" s="49" t="s">
        <v>153</v>
      </c>
      <c r="BX5" s="49" t="s">
        <v>154</v>
      </c>
      <c r="BY5" s="49" t="s">
        <v>155</v>
      </c>
      <c r="BZ5" s="49" t="s">
        <v>156</v>
      </c>
      <c r="CA5" s="49" t="s">
        <v>146</v>
      </c>
      <c r="CB5" s="49" t="s">
        <v>164</v>
      </c>
      <c r="CC5" s="49" t="s">
        <v>165</v>
      </c>
      <c r="CD5" s="49" t="s">
        <v>157</v>
      </c>
      <c r="CE5" s="49" t="s">
        <v>158</v>
      </c>
      <c r="CF5" s="49" t="s">
        <v>151</v>
      </c>
      <c r="CG5" s="49" t="s">
        <v>152</v>
      </c>
      <c r="CH5" s="49" t="s">
        <v>153</v>
      </c>
      <c r="CI5" s="49" t="s">
        <v>154</v>
      </c>
      <c r="CJ5" s="49" t="s">
        <v>155</v>
      </c>
      <c r="CK5" s="49" t="s">
        <v>156</v>
      </c>
      <c r="CL5" s="49" t="s">
        <v>146</v>
      </c>
      <c r="CM5" s="49" t="s">
        <v>164</v>
      </c>
      <c r="CN5" s="49" t="s">
        <v>165</v>
      </c>
      <c r="CO5" s="49" t="s">
        <v>161</v>
      </c>
      <c r="CP5" s="49" t="s">
        <v>158</v>
      </c>
      <c r="CQ5" s="49" t="s">
        <v>151</v>
      </c>
      <c r="CR5" s="49" t="s">
        <v>152</v>
      </c>
      <c r="CS5" s="49" t="s">
        <v>153</v>
      </c>
      <c r="CT5" s="49" t="s">
        <v>154</v>
      </c>
      <c r="CU5" s="49" t="s">
        <v>155</v>
      </c>
      <c r="CV5" s="49" t="s">
        <v>156</v>
      </c>
      <c r="CW5" s="49" t="s">
        <v>146</v>
      </c>
      <c r="CX5" s="49" t="s">
        <v>147</v>
      </c>
      <c r="CY5" s="49" t="s">
        <v>165</v>
      </c>
      <c r="CZ5" s="49" t="s">
        <v>161</v>
      </c>
      <c r="DA5" s="49" t="s">
        <v>158</v>
      </c>
      <c r="DB5" s="49" t="s">
        <v>151</v>
      </c>
      <c r="DC5" s="49" t="s">
        <v>152</v>
      </c>
      <c r="DD5" s="49" t="s">
        <v>153</v>
      </c>
      <c r="DE5" s="49" t="s">
        <v>154</v>
      </c>
      <c r="DF5" s="49" t="s">
        <v>155</v>
      </c>
      <c r="DG5" s="49" t="s">
        <v>156</v>
      </c>
      <c r="DH5" s="49" t="s">
        <v>146</v>
      </c>
      <c r="DI5" s="49" t="s">
        <v>166</v>
      </c>
      <c r="DJ5" s="49" t="s">
        <v>148</v>
      </c>
      <c r="DK5" s="49" t="s">
        <v>149</v>
      </c>
      <c r="DL5" s="49" t="s">
        <v>158</v>
      </c>
      <c r="DM5" s="49" t="s">
        <v>151</v>
      </c>
      <c r="DN5" s="49" t="s">
        <v>152</v>
      </c>
      <c r="DO5" s="49" t="s">
        <v>153</v>
      </c>
      <c r="DP5" s="49" t="s">
        <v>154</v>
      </c>
      <c r="DQ5" s="49" t="s">
        <v>155</v>
      </c>
      <c r="DR5" s="49" t="s">
        <v>156</v>
      </c>
      <c r="DS5" s="49" t="s">
        <v>146</v>
      </c>
      <c r="DT5" s="49" t="s">
        <v>164</v>
      </c>
      <c r="DU5" s="49" t="s">
        <v>148</v>
      </c>
      <c r="DV5" s="49" t="s">
        <v>157</v>
      </c>
      <c r="DW5" s="49" t="s">
        <v>158</v>
      </c>
      <c r="DX5" s="49" t="s">
        <v>151</v>
      </c>
      <c r="DY5" s="49" t="s">
        <v>152</v>
      </c>
      <c r="DZ5" s="49" t="s">
        <v>153</v>
      </c>
      <c r="EA5" s="49" t="s">
        <v>154</v>
      </c>
      <c r="EB5" s="49" t="s">
        <v>155</v>
      </c>
      <c r="EC5" s="49" t="s">
        <v>156</v>
      </c>
      <c r="ED5" s="49" t="s">
        <v>163</v>
      </c>
      <c r="EE5" s="49" t="s">
        <v>164</v>
      </c>
      <c r="EF5" s="49" t="s">
        <v>160</v>
      </c>
      <c r="EG5" s="49" t="s">
        <v>161</v>
      </c>
      <c r="EH5" s="49" t="s">
        <v>158</v>
      </c>
      <c r="EI5" s="49" t="s">
        <v>151</v>
      </c>
      <c r="EJ5" s="49" t="s">
        <v>152</v>
      </c>
      <c r="EK5" s="49" t="s">
        <v>153</v>
      </c>
      <c r="EL5" s="49" t="s">
        <v>154</v>
      </c>
      <c r="EM5" s="49" t="s">
        <v>155</v>
      </c>
      <c r="EN5" s="49" t="s">
        <v>156</v>
      </c>
      <c r="EO5" s="49" t="s">
        <v>146</v>
      </c>
      <c r="EP5" s="49" t="s">
        <v>166</v>
      </c>
      <c r="EQ5" s="49" t="s">
        <v>148</v>
      </c>
      <c r="ER5" s="49" t="s">
        <v>161</v>
      </c>
      <c r="ES5" s="49" t="s">
        <v>162</v>
      </c>
      <c r="ET5" s="49" t="s">
        <v>151</v>
      </c>
      <c r="EU5" s="49" t="s">
        <v>152</v>
      </c>
      <c r="EV5" s="49" t="s">
        <v>153</v>
      </c>
      <c r="EW5" s="49" t="s">
        <v>154</v>
      </c>
      <c r="EX5" s="49" t="s">
        <v>155</v>
      </c>
      <c r="EY5" s="49" t="s">
        <v>167</v>
      </c>
      <c r="EZ5" s="49" t="s">
        <v>146</v>
      </c>
      <c r="FA5" s="49" t="s">
        <v>164</v>
      </c>
      <c r="FB5" s="49" t="s">
        <v>148</v>
      </c>
      <c r="FC5" s="49" t="s">
        <v>157</v>
      </c>
      <c r="FD5" s="49" t="s">
        <v>162</v>
      </c>
      <c r="FE5" s="49" t="s">
        <v>151</v>
      </c>
      <c r="FF5" s="49" t="s">
        <v>152</v>
      </c>
      <c r="FG5" s="49" t="s">
        <v>153</v>
      </c>
      <c r="FH5" s="49" t="s">
        <v>154</v>
      </c>
      <c r="FI5" s="49" t="s">
        <v>155</v>
      </c>
      <c r="FJ5" s="49" t="s">
        <v>156</v>
      </c>
    </row>
    <row r="6" spans="1:166" s="54" customFormat="1">
      <c r="A6" s="35" t="s">
        <v>168</v>
      </c>
      <c r="B6" s="50">
        <f>B8</f>
        <v>2022</v>
      </c>
      <c r="C6" s="50">
        <f t="shared" ref="C6:M6" si="2">C8</f>
        <v>63223</v>
      </c>
      <c r="D6" s="50">
        <f t="shared" si="2"/>
        <v>46</v>
      </c>
      <c r="E6" s="50">
        <f t="shared" si="2"/>
        <v>6</v>
      </c>
      <c r="F6" s="50">
        <f t="shared" si="2"/>
        <v>0</v>
      </c>
      <c r="G6" s="50">
        <f t="shared" si="2"/>
        <v>1</v>
      </c>
      <c r="H6" s="152" t="str">
        <f>IF(H8&lt;&gt;I8,H8,"")&amp;IF(I8&lt;&gt;J8,I8,"")&amp;"　"&amp;J8</f>
        <v>山形県西川町　町立病院</v>
      </c>
      <c r="I6" s="153"/>
      <c r="J6" s="154"/>
      <c r="K6" s="50" t="str">
        <f t="shared" si="2"/>
        <v>当然財務</v>
      </c>
      <c r="L6" s="50" t="str">
        <f t="shared" si="2"/>
        <v>病院事業</v>
      </c>
      <c r="M6" s="50" t="str">
        <f t="shared" si="2"/>
        <v>一般病院</v>
      </c>
      <c r="N6" s="50" t="str">
        <f>N8</f>
        <v>50床未満</v>
      </c>
      <c r="O6" s="50" t="str">
        <f>O8</f>
        <v>非設置</v>
      </c>
      <c r="P6" s="50" t="str">
        <f>P8</f>
        <v>直営</v>
      </c>
      <c r="Q6" s="51">
        <f t="shared" ref="Q6:AH6" si="3">Q8</f>
        <v>4</v>
      </c>
      <c r="R6" s="50" t="str">
        <f t="shared" si="3"/>
        <v>-</v>
      </c>
      <c r="S6" s="50" t="str">
        <f t="shared" si="3"/>
        <v>ド 透 訓</v>
      </c>
      <c r="T6" s="50" t="str">
        <f t="shared" si="3"/>
        <v>救 輪</v>
      </c>
      <c r="U6" s="51">
        <f>U8</f>
        <v>4775</v>
      </c>
      <c r="V6" s="51">
        <f>V8</f>
        <v>4439</v>
      </c>
      <c r="W6" s="50" t="str">
        <f>W8</f>
        <v>第２種該当</v>
      </c>
      <c r="X6" s="50" t="str">
        <f t="shared" ref="X6" si="4">X8</f>
        <v>-</v>
      </c>
      <c r="Y6" s="50" t="str">
        <f t="shared" si="3"/>
        <v>１０：１</v>
      </c>
      <c r="Z6" s="51">
        <f t="shared" si="3"/>
        <v>43</v>
      </c>
      <c r="AA6" s="51" t="str">
        <f t="shared" si="3"/>
        <v>-</v>
      </c>
      <c r="AB6" s="51" t="str">
        <f t="shared" si="3"/>
        <v>-</v>
      </c>
      <c r="AC6" s="51" t="str">
        <f t="shared" si="3"/>
        <v>-</v>
      </c>
      <c r="AD6" s="51" t="str">
        <f t="shared" si="3"/>
        <v>-</v>
      </c>
      <c r="AE6" s="51">
        <f t="shared" si="3"/>
        <v>43</v>
      </c>
      <c r="AF6" s="51">
        <f t="shared" si="3"/>
        <v>23</v>
      </c>
      <c r="AG6" s="51" t="str">
        <f t="shared" si="3"/>
        <v>-</v>
      </c>
      <c r="AH6" s="51">
        <f t="shared" si="3"/>
        <v>23</v>
      </c>
      <c r="AI6" s="52">
        <f>IF(AI8="-",NA(),AI8)</f>
        <v>99.6</v>
      </c>
      <c r="AJ6" s="52">
        <f t="shared" ref="AJ6:AR6" si="5">IF(AJ8="-",NA(),AJ8)</f>
        <v>97.7</v>
      </c>
      <c r="AK6" s="52">
        <f t="shared" si="5"/>
        <v>93</v>
      </c>
      <c r="AL6" s="52">
        <f t="shared" si="5"/>
        <v>102.4</v>
      </c>
      <c r="AM6" s="52">
        <f t="shared" si="5"/>
        <v>102.2</v>
      </c>
      <c r="AN6" s="52">
        <f t="shared" si="5"/>
        <v>96.1</v>
      </c>
      <c r="AO6" s="52">
        <f t="shared" si="5"/>
        <v>96.7</v>
      </c>
      <c r="AP6" s="52">
        <f t="shared" si="5"/>
        <v>98</v>
      </c>
      <c r="AQ6" s="52">
        <f t="shared" si="5"/>
        <v>101.9</v>
      </c>
      <c r="AR6" s="52">
        <f t="shared" si="5"/>
        <v>100.9</v>
      </c>
      <c r="AS6" s="52" t="str">
        <f>IF(AS8="-","【-】","【"&amp;SUBSTITUTE(TEXT(AS8,"#,##0.0"),"-","△")&amp;"】")</f>
        <v>【103.5】</v>
      </c>
      <c r="AT6" s="52">
        <f>IF(AT8="-",NA(),AT8)</f>
        <v>61</v>
      </c>
      <c r="AU6" s="52">
        <f t="shared" ref="AU6:BC6" si="6">IF(AU8="-",NA(),AU8)</f>
        <v>63.5</v>
      </c>
      <c r="AV6" s="52">
        <f t="shared" si="6"/>
        <v>57.6</v>
      </c>
      <c r="AW6" s="52">
        <f t="shared" si="6"/>
        <v>59.8</v>
      </c>
      <c r="AX6" s="52">
        <f t="shared" si="6"/>
        <v>58.4</v>
      </c>
      <c r="AY6" s="52">
        <f t="shared" si="6"/>
        <v>66.8</v>
      </c>
      <c r="AZ6" s="52">
        <f t="shared" si="6"/>
        <v>67.8</v>
      </c>
      <c r="BA6" s="52">
        <f t="shared" si="6"/>
        <v>65</v>
      </c>
      <c r="BB6" s="52">
        <f t="shared" si="6"/>
        <v>67.599999999999994</v>
      </c>
      <c r="BC6" s="52">
        <f t="shared" si="6"/>
        <v>65.8</v>
      </c>
      <c r="BD6" s="52" t="str">
        <f>IF(BD8="-","【-】","【"&amp;SUBSTITUTE(TEXT(BD8,"#,##0.0"),"-","△")&amp;"】")</f>
        <v>【86.4】</v>
      </c>
      <c r="BE6" s="52">
        <f>IF(BE8="-",NA(),BE8)</f>
        <v>54.3</v>
      </c>
      <c r="BF6" s="52">
        <f t="shared" ref="BF6:BN6" si="7">IF(BF8="-",NA(),BF8)</f>
        <v>56.7</v>
      </c>
      <c r="BG6" s="52">
        <f t="shared" si="7"/>
        <v>50.8</v>
      </c>
      <c r="BH6" s="52">
        <f t="shared" si="7"/>
        <v>52.8</v>
      </c>
      <c r="BI6" s="52">
        <f t="shared" si="7"/>
        <v>51.5</v>
      </c>
      <c r="BJ6" s="52">
        <f t="shared" si="7"/>
        <v>62.4</v>
      </c>
      <c r="BK6" s="52">
        <f t="shared" si="7"/>
        <v>62.9</v>
      </c>
      <c r="BL6" s="52">
        <f t="shared" si="7"/>
        <v>60.3</v>
      </c>
      <c r="BM6" s="52">
        <f t="shared" si="7"/>
        <v>63.2</v>
      </c>
      <c r="BN6" s="52">
        <f t="shared" si="7"/>
        <v>61.4</v>
      </c>
      <c r="BO6" s="52" t="str">
        <f>IF(BO8="-","【-】","【"&amp;SUBSTITUTE(TEXT(BO8,"#,##0.0"),"-","△")&amp;"】")</f>
        <v>【83.7】</v>
      </c>
      <c r="BP6" s="52">
        <f>IF(BP8="-",NA(),BP8)</f>
        <v>40.5</v>
      </c>
      <c r="BQ6" s="52">
        <f t="shared" ref="BQ6:BY6" si="8">IF(BQ8="-",NA(),BQ8)</f>
        <v>43.6</v>
      </c>
      <c r="BR6" s="52">
        <f t="shared" si="8"/>
        <v>40.799999999999997</v>
      </c>
      <c r="BS6" s="52">
        <f t="shared" si="8"/>
        <v>32.4</v>
      </c>
      <c r="BT6" s="52">
        <f t="shared" si="8"/>
        <v>31.9</v>
      </c>
      <c r="BU6" s="52">
        <f t="shared" si="8"/>
        <v>59.4</v>
      </c>
      <c r="BV6" s="52">
        <f t="shared" si="8"/>
        <v>61.4</v>
      </c>
      <c r="BW6" s="52">
        <f t="shared" si="8"/>
        <v>55.9</v>
      </c>
      <c r="BX6" s="52">
        <f t="shared" si="8"/>
        <v>56.5</v>
      </c>
      <c r="BY6" s="52">
        <f t="shared" si="8"/>
        <v>53.9</v>
      </c>
      <c r="BZ6" s="52" t="str">
        <f>IF(BZ8="-","【-】","【"&amp;SUBSTITUTE(TEXT(BZ8,"#,##0.0"),"-","△")&amp;"】")</f>
        <v>【66.8】</v>
      </c>
      <c r="CA6" s="53">
        <f>IF(CA8="-",NA(),CA8)</f>
        <v>23040</v>
      </c>
      <c r="CB6" s="53">
        <f t="shared" ref="CB6:CJ6" si="9">IF(CB8="-",NA(),CB8)</f>
        <v>23900</v>
      </c>
      <c r="CC6" s="53">
        <f t="shared" si="9"/>
        <v>25649</v>
      </c>
      <c r="CD6" s="53">
        <f t="shared" si="9"/>
        <v>26529</v>
      </c>
      <c r="CE6" s="53">
        <f t="shared" si="9"/>
        <v>27340</v>
      </c>
      <c r="CF6" s="53">
        <f t="shared" si="9"/>
        <v>26485</v>
      </c>
      <c r="CG6" s="53">
        <f t="shared" si="9"/>
        <v>27761</v>
      </c>
      <c r="CH6" s="53">
        <f t="shared" si="9"/>
        <v>29162</v>
      </c>
      <c r="CI6" s="53">
        <f t="shared" si="9"/>
        <v>29802</v>
      </c>
      <c r="CJ6" s="53">
        <f t="shared" si="9"/>
        <v>30895</v>
      </c>
      <c r="CK6" s="52" t="str">
        <f>IF(CK8="-","【-】","【"&amp;SUBSTITUTE(TEXT(CK8,"#,##0"),"-","△")&amp;"】")</f>
        <v>【61,837】</v>
      </c>
      <c r="CL6" s="53">
        <f>IF(CL8="-",NA(),CL8)</f>
        <v>7322</v>
      </c>
      <c r="CM6" s="53">
        <f t="shared" ref="CM6:CU6" si="10">IF(CM8="-",NA(),CM8)</f>
        <v>7668</v>
      </c>
      <c r="CN6" s="53">
        <f t="shared" si="10"/>
        <v>8073</v>
      </c>
      <c r="CO6" s="53">
        <f t="shared" si="10"/>
        <v>7621</v>
      </c>
      <c r="CP6" s="53">
        <f t="shared" si="10"/>
        <v>6963</v>
      </c>
      <c r="CQ6" s="53">
        <f t="shared" si="10"/>
        <v>8109</v>
      </c>
      <c r="CR6" s="53">
        <f t="shared" si="10"/>
        <v>8307</v>
      </c>
      <c r="CS6" s="53">
        <f t="shared" si="10"/>
        <v>8904</v>
      </c>
      <c r="CT6" s="53">
        <f t="shared" si="10"/>
        <v>9068</v>
      </c>
      <c r="CU6" s="53">
        <f t="shared" si="10"/>
        <v>9435</v>
      </c>
      <c r="CV6" s="52" t="str">
        <f>IF(CV8="-","【-】","【"&amp;SUBSTITUTE(TEXT(CV8,"#,##0"),"-","△")&amp;"】")</f>
        <v>【17,600】</v>
      </c>
      <c r="CW6" s="52">
        <f>IF(CW8="-",NA(),CW8)</f>
        <v>96.1</v>
      </c>
      <c r="CX6" s="52">
        <f t="shared" ref="CX6:DF6" si="11">IF(CX8="-",NA(),CX8)</f>
        <v>92.8</v>
      </c>
      <c r="CY6" s="52">
        <f t="shared" si="11"/>
        <v>110.7</v>
      </c>
      <c r="CZ6" s="52">
        <f t="shared" si="11"/>
        <v>106.7</v>
      </c>
      <c r="DA6" s="52">
        <f t="shared" si="11"/>
        <v>101.9</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12.9</v>
      </c>
      <c r="DI6" s="52">
        <f t="shared" ref="DI6:DQ6" si="12">IF(DI8="-",NA(),DI8)</f>
        <v>13</v>
      </c>
      <c r="DJ6" s="52">
        <f t="shared" si="12"/>
        <v>14.2</v>
      </c>
      <c r="DK6" s="52">
        <f t="shared" si="12"/>
        <v>13.1</v>
      </c>
      <c r="DL6" s="52">
        <f t="shared" si="12"/>
        <v>12.6</v>
      </c>
      <c r="DM6" s="52">
        <f t="shared" si="12"/>
        <v>16</v>
      </c>
      <c r="DN6" s="52">
        <f t="shared" si="12"/>
        <v>16</v>
      </c>
      <c r="DO6" s="52">
        <f t="shared" si="12"/>
        <v>15.9</v>
      </c>
      <c r="DP6" s="52">
        <f t="shared" si="12"/>
        <v>14.9</v>
      </c>
      <c r="DQ6" s="52">
        <f t="shared" si="12"/>
        <v>15.6</v>
      </c>
      <c r="DR6" s="52" t="str">
        <f>IF(DR8="-","【-】","【"&amp;SUBSTITUTE(TEXT(DR8,"#,##0.0"),"-","△")&amp;"】")</f>
        <v>【25.1】</v>
      </c>
      <c r="DS6" s="52">
        <f>IF(DS8="-",NA(),DS8)</f>
        <v>3</v>
      </c>
      <c r="DT6" s="52">
        <f t="shared" ref="DT6:EB6" si="13">IF(DT8="-",NA(),DT8)</f>
        <v>6.6</v>
      </c>
      <c r="DU6" s="52">
        <f t="shared" si="13"/>
        <v>19.8</v>
      </c>
      <c r="DV6" s="52">
        <f t="shared" si="13"/>
        <v>14.5</v>
      </c>
      <c r="DW6" s="52">
        <f t="shared" si="13"/>
        <v>10.9</v>
      </c>
      <c r="DX6" s="52">
        <f t="shared" si="13"/>
        <v>118.7</v>
      </c>
      <c r="DY6" s="52">
        <f t="shared" si="13"/>
        <v>121.7</v>
      </c>
      <c r="DZ6" s="52">
        <f t="shared" si="13"/>
        <v>132.30000000000001</v>
      </c>
      <c r="EA6" s="52">
        <f t="shared" si="13"/>
        <v>141.6</v>
      </c>
      <c r="EB6" s="52">
        <f t="shared" si="13"/>
        <v>141.5</v>
      </c>
      <c r="EC6" s="52" t="str">
        <f>IF(EC8="-","【-】","【"&amp;SUBSTITUTE(TEXT(EC8,"#,##0.0"),"-","△")&amp;"】")</f>
        <v>【63.0】</v>
      </c>
      <c r="ED6" s="52">
        <f>IF(ED8="-",NA(),ED8)</f>
        <v>70.2</v>
      </c>
      <c r="EE6" s="52">
        <f t="shared" ref="EE6:EM6" si="14">IF(EE8="-",NA(),EE8)</f>
        <v>72.400000000000006</v>
      </c>
      <c r="EF6" s="52">
        <f t="shared" si="14"/>
        <v>74</v>
      </c>
      <c r="EG6" s="52">
        <f t="shared" si="14"/>
        <v>75.2</v>
      </c>
      <c r="EH6" s="52">
        <f t="shared" si="14"/>
        <v>75.900000000000006</v>
      </c>
      <c r="EI6" s="52">
        <f t="shared" si="14"/>
        <v>54.2</v>
      </c>
      <c r="EJ6" s="52">
        <f t="shared" si="14"/>
        <v>55.4</v>
      </c>
      <c r="EK6" s="52">
        <f t="shared" si="14"/>
        <v>57.6</v>
      </c>
      <c r="EL6" s="52">
        <f t="shared" si="14"/>
        <v>56.9</v>
      </c>
      <c r="EM6" s="52">
        <f t="shared" si="14"/>
        <v>57.9</v>
      </c>
      <c r="EN6" s="52" t="str">
        <f>IF(EN8="-","【-】","【"&amp;SUBSTITUTE(TEXT(EN8,"#,##0.0"),"-","△")&amp;"】")</f>
        <v>【56.4】</v>
      </c>
      <c r="EO6" s="52">
        <f>IF(EO8="-",NA(),EO8)</f>
        <v>70.900000000000006</v>
      </c>
      <c r="EP6" s="52">
        <f t="shared" ref="EP6:EX6" si="15">IF(EP8="-",NA(),EP8)</f>
        <v>74</v>
      </c>
      <c r="EQ6" s="52">
        <f t="shared" si="15"/>
        <v>75</v>
      </c>
      <c r="ER6" s="52">
        <f t="shared" si="15"/>
        <v>74.599999999999994</v>
      </c>
      <c r="ES6" s="52">
        <f t="shared" si="15"/>
        <v>72</v>
      </c>
      <c r="ET6" s="52">
        <f t="shared" si="15"/>
        <v>70.2</v>
      </c>
      <c r="EU6" s="52">
        <f t="shared" si="15"/>
        <v>72</v>
      </c>
      <c r="EV6" s="52">
        <f t="shared" si="15"/>
        <v>72.3</v>
      </c>
      <c r="EW6" s="52">
        <f t="shared" si="15"/>
        <v>71.5</v>
      </c>
      <c r="EX6" s="52">
        <f t="shared" si="15"/>
        <v>72.099999999999994</v>
      </c>
      <c r="EY6" s="52" t="str">
        <f>IF(EY8="-","【-】","【"&amp;SUBSTITUTE(TEXT(EY8,"#,##0.0"),"-","△")&amp;"】")</f>
        <v>【70.7】</v>
      </c>
      <c r="EZ6" s="53">
        <f>IF(EZ8="-",NA(),EZ8)</f>
        <v>50335279</v>
      </c>
      <c r="FA6" s="53">
        <f t="shared" ref="FA6:FI6" si="16">IF(FA8="-",NA(),FA8)</f>
        <v>50480605</v>
      </c>
      <c r="FB6" s="53">
        <f t="shared" si="16"/>
        <v>50526698</v>
      </c>
      <c r="FC6" s="53">
        <f t="shared" si="16"/>
        <v>51212140</v>
      </c>
      <c r="FD6" s="53">
        <f t="shared" si="16"/>
        <v>51519349</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c r="A7" s="35" t="s">
        <v>169</v>
      </c>
      <c r="B7" s="50">
        <f t="shared" ref="B7:AH7" si="17">B8</f>
        <v>2022</v>
      </c>
      <c r="C7" s="50">
        <f t="shared" si="17"/>
        <v>63223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4</v>
      </c>
      <c r="R7" s="50" t="str">
        <f t="shared" si="17"/>
        <v>-</v>
      </c>
      <c r="S7" s="50" t="str">
        <f t="shared" si="17"/>
        <v>ド 透 訓</v>
      </c>
      <c r="T7" s="50" t="str">
        <f t="shared" si="17"/>
        <v>救 輪</v>
      </c>
      <c r="U7" s="51">
        <f>U8</f>
        <v>4775</v>
      </c>
      <c r="V7" s="51">
        <f>V8</f>
        <v>4439</v>
      </c>
      <c r="W7" s="50" t="str">
        <f>W8</f>
        <v>第２種該当</v>
      </c>
      <c r="X7" s="50" t="str">
        <f t="shared" si="17"/>
        <v>-</v>
      </c>
      <c r="Y7" s="50" t="str">
        <f t="shared" si="17"/>
        <v>１０：１</v>
      </c>
      <c r="Z7" s="51">
        <f t="shared" si="17"/>
        <v>43</v>
      </c>
      <c r="AA7" s="51" t="str">
        <f t="shared" si="17"/>
        <v>-</v>
      </c>
      <c r="AB7" s="51" t="str">
        <f t="shared" si="17"/>
        <v>-</v>
      </c>
      <c r="AC7" s="51" t="str">
        <f t="shared" si="17"/>
        <v>-</v>
      </c>
      <c r="AD7" s="51" t="str">
        <f t="shared" si="17"/>
        <v>-</v>
      </c>
      <c r="AE7" s="51">
        <f t="shared" si="17"/>
        <v>43</v>
      </c>
      <c r="AF7" s="51">
        <f t="shared" si="17"/>
        <v>23</v>
      </c>
      <c r="AG7" s="51" t="str">
        <f t="shared" si="17"/>
        <v>-</v>
      </c>
      <c r="AH7" s="51">
        <f t="shared" si="17"/>
        <v>23</v>
      </c>
      <c r="AI7" s="52">
        <f>AI8</f>
        <v>99.6</v>
      </c>
      <c r="AJ7" s="52">
        <f t="shared" ref="AJ7:AR7" si="18">AJ8</f>
        <v>97.7</v>
      </c>
      <c r="AK7" s="52">
        <f t="shared" si="18"/>
        <v>93</v>
      </c>
      <c r="AL7" s="52">
        <f t="shared" si="18"/>
        <v>102.4</v>
      </c>
      <c r="AM7" s="52">
        <f t="shared" si="18"/>
        <v>102.2</v>
      </c>
      <c r="AN7" s="52">
        <f t="shared" si="18"/>
        <v>96.1</v>
      </c>
      <c r="AO7" s="52">
        <f t="shared" si="18"/>
        <v>96.7</v>
      </c>
      <c r="AP7" s="52">
        <f t="shared" si="18"/>
        <v>98</v>
      </c>
      <c r="AQ7" s="52">
        <f t="shared" si="18"/>
        <v>101.9</v>
      </c>
      <c r="AR7" s="52">
        <f t="shared" si="18"/>
        <v>100.9</v>
      </c>
      <c r="AS7" s="52"/>
      <c r="AT7" s="52">
        <f>AT8</f>
        <v>61</v>
      </c>
      <c r="AU7" s="52">
        <f t="shared" ref="AU7:BC7" si="19">AU8</f>
        <v>63.5</v>
      </c>
      <c r="AV7" s="52">
        <f t="shared" si="19"/>
        <v>57.6</v>
      </c>
      <c r="AW7" s="52">
        <f t="shared" si="19"/>
        <v>59.8</v>
      </c>
      <c r="AX7" s="52">
        <f t="shared" si="19"/>
        <v>58.4</v>
      </c>
      <c r="AY7" s="52">
        <f t="shared" si="19"/>
        <v>66.8</v>
      </c>
      <c r="AZ7" s="52">
        <f t="shared" si="19"/>
        <v>67.8</v>
      </c>
      <c r="BA7" s="52">
        <f t="shared" si="19"/>
        <v>65</v>
      </c>
      <c r="BB7" s="52">
        <f t="shared" si="19"/>
        <v>67.599999999999994</v>
      </c>
      <c r="BC7" s="52">
        <f t="shared" si="19"/>
        <v>65.8</v>
      </c>
      <c r="BD7" s="52"/>
      <c r="BE7" s="52">
        <f>BE8</f>
        <v>54.3</v>
      </c>
      <c r="BF7" s="52">
        <f t="shared" ref="BF7:BN7" si="20">BF8</f>
        <v>56.7</v>
      </c>
      <c r="BG7" s="52">
        <f t="shared" si="20"/>
        <v>50.8</v>
      </c>
      <c r="BH7" s="52">
        <f t="shared" si="20"/>
        <v>52.8</v>
      </c>
      <c r="BI7" s="52">
        <f t="shared" si="20"/>
        <v>51.5</v>
      </c>
      <c r="BJ7" s="52">
        <f t="shared" si="20"/>
        <v>62.4</v>
      </c>
      <c r="BK7" s="52">
        <f t="shared" si="20"/>
        <v>62.9</v>
      </c>
      <c r="BL7" s="52">
        <f t="shared" si="20"/>
        <v>60.3</v>
      </c>
      <c r="BM7" s="52">
        <f t="shared" si="20"/>
        <v>63.2</v>
      </c>
      <c r="BN7" s="52">
        <f t="shared" si="20"/>
        <v>61.4</v>
      </c>
      <c r="BO7" s="52"/>
      <c r="BP7" s="52">
        <f>BP8</f>
        <v>40.5</v>
      </c>
      <c r="BQ7" s="52">
        <f t="shared" ref="BQ7:BY7" si="21">BQ8</f>
        <v>43.6</v>
      </c>
      <c r="BR7" s="52">
        <f t="shared" si="21"/>
        <v>40.799999999999997</v>
      </c>
      <c r="BS7" s="52">
        <f t="shared" si="21"/>
        <v>32.4</v>
      </c>
      <c r="BT7" s="52">
        <f t="shared" si="21"/>
        <v>31.9</v>
      </c>
      <c r="BU7" s="52">
        <f t="shared" si="21"/>
        <v>59.4</v>
      </c>
      <c r="BV7" s="52">
        <f t="shared" si="21"/>
        <v>61.4</v>
      </c>
      <c r="BW7" s="52">
        <f t="shared" si="21"/>
        <v>55.9</v>
      </c>
      <c r="BX7" s="52">
        <f t="shared" si="21"/>
        <v>56.5</v>
      </c>
      <c r="BY7" s="52">
        <f t="shared" si="21"/>
        <v>53.9</v>
      </c>
      <c r="BZ7" s="52"/>
      <c r="CA7" s="53">
        <f>CA8</f>
        <v>23040</v>
      </c>
      <c r="CB7" s="53">
        <f t="shared" ref="CB7:CJ7" si="22">CB8</f>
        <v>23900</v>
      </c>
      <c r="CC7" s="53">
        <f t="shared" si="22"/>
        <v>25649</v>
      </c>
      <c r="CD7" s="53">
        <f t="shared" si="22"/>
        <v>26529</v>
      </c>
      <c r="CE7" s="53">
        <f t="shared" si="22"/>
        <v>27340</v>
      </c>
      <c r="CF7" s="53">
        <f t="shared" si="22"/>
        <v>26485</v>
      </c>
      <c r="CG7" s="53">
        <f t="shared" si="22"/>
        <v>27761</v>
      </c>
      <c r="CH7" s="53">
        <f t="shared" si="22"/>
        <v>29162</v>
      </c>
      <c r="CI7" s="53">
        <f t="shared" si="22"/>
        <v>29802</v>
      </c>
      <c r="CJ7" s="53">
        <f t="shared" si="22"/>
        <v>30895</v>
      </c>
      <c r="CK7" s="52"/>
      <c r="CL7" s="53">
        <f>CL8</f>
        <v>7322</v>
      </c>
      <c r="CM7" s="53">
        <f t="shared" ref="CM7:CU7" si="23">CM8</f>
        <v>7668</v>
      </c>
      <c r="CN7" s="53">
        <f t="shared" si="23"/>
        <v>8073</v>
      </c>
      <c r="CO7" s="53">
        <f t="shared" si="23"/>
        <v>7621</v>
      </c>
      <c r="CP7" s="53">
        <f t="shared" si="23"/>
        <v>6963</v>
      </c>
      <c r="CQ7" s="53">
        <f t="shared" si="23"/>
        <v>8109</v>
      </c>
      <c r="CR7" s="53">
        <f t="shared" si="23"/>
        <v>8307</v>
      </c>
      <c r="CS7" s="53">
        <f t="shared" si="23"/>
        <v>8904</v>
      </c>
      <c r="CT7" s="53">
        <f t="shared" si="23"/>
        <v>9068</v>
      </c>
      <c r="CU7" s="53">
        <f t="shared" si="23"/>
        <v>9435</v>
      </c>
      <c r="CV7" s="52"/>
      <c r="CW7" s="52">
        <f>CW8</f>
        <v>96.1</v>
      </c>
      <c r="CX7" s="52">
        <f t="shared" ref="CX7:DF7" si="24">CX8</f>
        <v>92.8</v>
      </c>
      <c r="CY7" s="52">
        <f t="shared" si="24"/>
        <v>110.7</v>
      </c>
      <c r="CZ7" s="52">
        <f t="shared" si="24"/>
        <v>106.7</v>
      </c>
      <c r="DA7" s="52">
        <f t="shared" si="24"/>
        <v>101.9</v>
      </c>
      <c r="DB7" s="52">
        <f t="shared" si="24"/>
        <v>81.599999999999994</v>
      </c>
      <c r="DC7" s="52">
        <f t="shared" si="24"/>
        <v>80.099999999999994</v>
      </c>
      <c r="DD7" s="52">
        <f t="shared" si="24"/>
        <v>87.1</v>
      </c>
      <c r="DE7" s="52">
        <f t="shared" si="24"/>
        <v>84.5</v>
      </c>
      <c r="DF7" s="52">
        <f t="shared" si="24"/>
        <v>86</v>
      </c>
      <c r="DG7" s="52"/>
      <c r="DH7" s="52">
        <f>DH8</f>
        <v>12.9</v>
      </c>
      <c r="DI7" s="52">
        <f t="shared" ref="DI7:DQ7" si="25">DI8</f>
        <v>13</v>
      </c>
      <c r="DJ7" s="52">
        <f t="shared" si="25"/>
        <v>14.2</v>
      </c>
      <c r="DK7" s="52">
        <f t="shared" si="25"/>
        <v>13.1</v>
      </c>
      <c r="DL7" s="52">
        <f t="shared" si="25"/>
        <v>12.6</v>
      </c>
      <c r="DM7" s="52">
        <f t="shared" si="25"/>
        <v>16</v>
      </c>
      <c r="DN7" s="52">
        <f t="shared" si="25"/>
        <v>16</v>
      </c>
      <c r="DO7" s="52">
        <f t="shared" si="25"/>
        <v>15.9</v>
      </c>
      <c r="DP7" s="52">
        <f t="shared" si="25"/>
        <v>14.9</v>
      </c>
      <c r="DQ7" s="52">
        <f t="shared" si="25"/>
        <v>15.6</v>
      </c>
      <c r="DR7" s="52"/>
      <c r="DS7" s="52">
        <f>DS8</f>
        <v>3</v>
      </c>
      <c r="DT7" s="52">
        <f t="shared" ref="DT7:EB7" si="26">DT8</f>
        <v>6.6</v>
      </c>
      <c r="DU7" s="52">
        <f t="shared" si="26"/>
        <v>19.8</v>
      </c>
      <c r="DV7" s="52">
        <f t="shared" si="26"/>
        <v>14.5</v>
      </c>
      <c r="DW7" s="52">
        <f t="shared" si="26"/>
        <v>10.9</v>
      </c>
      <c r="DX7" s="52">
        <f t="shared" si="26"/>
        <v>118.7</v>
      </c>
      <c r="DY7" s="52">
        <f t="shared" si="26"/>
        <v>121.7</v>
      </c>
      <c r="DZ7" s="52">
        <f t="shared" si="26"/>
        <v>132.30000000000001</v>
      </c>
      <c r="EA7" s="52">
        <f t="shared" si="26"/>
        <v>141.6</v>
      </c>
      <c r="EB7" s="52">
        <f t="shared" si="26"/>
        <v>141.5</v>
      </c>
      <c r="EC7" s="52"/>
      <c r="ED7" s="52">
        <f>ED8</f>
        <v>70.2</v>
      </c>
      <c r="EE7" s="52">
        <f t="shared" ref="EE7:EM7" si="27">EE8</f>
        <v>72.400000000000006</v>
      </c>
      <c r="EF7" s="52">
        <f t="shared" si="27"/>
        <v>74</v>
      </c>
      <c r="EG7" s="52">
        <f t="shared" si="27"/>
        <v>75.2</v>
      </c>
      <c r="EH7" s="52">
        <f t="shared" si="27"/>
        <v>75.900000000000006</v>
      </c>
      <c r="EI7" s="52">
        <f t="shared" si="27"/>
        <v>54.2</v>
      </c>
      <c r="EJ7" s="52">
        <f t="shared" si="27"/>
        <v>55.4</v>
      </c>
      <c r="EK7" s="52">
        <f t="shared" si="27"/>
        <v>57.6</v>
      </c>
      <c r="EL7" s="52">
        <f t="shared" si="27"/>
        <v>56.9</v>
      </c>
      <c r="EM7" s="52">
        <f t="shared" si="27"/>
        <v>57.9</v>
      </c>
      <c r="EN7" s="52"/>
      <c r="EO7" s="52">
        <f>EO8</f>
        <v>70.900000000000006</v>
      </c>
      <c r="EP7" s="52">
        <f t="shared" ref="EP7:EX7" si="28">EP8</f>
        <v>74</v>
      </c>
      <c r="EQ7" s="52">
        <f t="shared" si="28"/>
        <v>75</v>
      </c>
      <c r="ER7" s="52">
        <f t="shared" si="28"/>
        <v>74.599999999999994</v>
      </c>
      <c r="ES7" s="52">
        <f t="shared" si="28"/>
        <v>72</v>
      </c>
      <c r="ET7" s="52">
        <f t="shared" si="28"/>
        <v>70.2</v>
      </c>
      <c r="EU7" s="52">
        <f t="shared" si="28"/>
        <v>72</v>
      </c>
      <c r="EV7" s="52">
        <f t="shared" si="28"/>
        <v>72.3</v>
      </c>
      <c r="EW7" s="52">
        <f t="shared" si="28"/>
        <v>71.5</v>
      </c>
      <c r="EX7" s="52">
        <f t="shared" si="28"/>
        <v>72.099999999999994</v>
      </c>
      <c r="EY7" s="52"/>
      <c r="EZ7" s="53">
        <f>EZ8</f>
        <v>50335279</v>
      </c>
      <c r="FA7" s="53">
        <f t="shared" ref="FA7:FI7" si="29">FA8</f>
        <v>50480605</v>
      </c>
      <c r="FB7" s="53">
        <f t="shared" si="29"/>
        <v>50526698</v>
      </c>
      <c r="FC7" s="53">
        <f t="shared" si="29"/>
        <v>51212140</v>
      </c>
      <c r="FD7" s="53">
        <f t="shared" si="29"/>
        <v>51519349</v>
      </c>
      <c r="FE7" s="53">
        <f t="shared" si="29"/>
        <v>45346697</v>
      </c>
      <c r="FF7" s="53">
        <f t="shared" si="29"/>
        <v>44774257</v>
      </c>
      <c r="FG7" s="53">
        <f t="shared" si="29"/>
        <v>46069366</v>
      </c>
      <c r="FH7" s="53">
        <f t="shared" si="29"/>
        <v>47725874</v>
      </c>
      <c r="FI7" s="53">
        <f t="shared" si="29"/>
        <v>49580743</v>
      </c>
      <c r="FJ7" s="53"/>
    </row>
    <row r="8" spans="1:166" s="54" customFormat="1">
      <c r="A8" s="35"/>
      <c r="B8" s="55">
        <v>2022</v>
      </c>
      <c r="C8" s="55">
        <v>63223</v>
      </c>
      <c r="D8" s="55">
        <v>46</v>
      </c>
      <c r="E8" s="55">
        <v>6</v>
      </c>
      <c r="F8" s="55">
        <v>0</v>
      </c>
      <c r="G8" s="55">
        <v>1</v>
      </c>
      <c r="H8" s="55" t="s">
        <v>170</v>
      </c>
      <c r="I8" s="55" t="s">
        <v>171</v>
      </c>
      <c r="J8" s="55" t="s">
        <v>172</v>
      </c>
      <c r="K8" s="55" t="s">
        <v>173</v>
      </c>
      <c r="L8" s="55" t="s">
        <v>174</v>
      </c>
      <c r="M8" s="55" t="s">
        <v>175</v>
      </c>
      <c r="N8" s="55" t="s">
        <v>176</v>
      </c>
      <c r="O8" s="55" t="s">
        <v>177</v>
      </c>
      <c r="P8" s="55" t="s">
        <v>178</v>
      </c>
      <c r="Q8" s="56">
        <v>4</v>
      </c>
      <c r="R8" s="55" t="s">
        <v>40</v>
      </c>
      <c r="S8" s="55" t="s">
        <v>179</v>
      </c>
      <c r="T8" s="55" t="s">
        <v>180</v>
      </c>
      <c r="U8" s="56">
        <v>4775</v>
      </c>
      <c r="V8" s="56">
        <v>4439</v>
      </c>
      <c r="W8" s="55" t="s">
        <v>181</v>
      </c>
      <c r="X8" s="55" t="s">
        <v>40</v>
      </c>
      <c r="Y8" s="57" t="s">
        <v>182</v>
      </c>
      <c r="Z8" s="56">
        <v>43</v>
      </c>
      <c r="AA8" s="56" t="s">
        <v>40</v>
      </c>
      <c r="AB8" s="56" t="s">
        <v>40</v>
      </c>
      <c r="AC8" s="56" t="s">
        <v>40</v>
      </c>
      <c r="AD8" s="56" t="s">
        <v>40</v>
      </c>
      <c r="AE8" s="56">
        <v>43</v>
      </c>
      <c r="AF8" s="56">
        <v>23</v>
      </c>
      <c r="AG8" s="56" t="s">
        <v>40</v>
      </c>
      <c r="AH8" s="56">
        <v>23</v>
      </c>
      <c r="AI8" s="58">
        <v>99.6</v>
      </c>
      <c r="AJ8" s="58">
        <v>97.7</v>
      </c>
      <c r="AK8" s="58">
        <v>93</v>
      </c>
      <c r="AL8" s="58">
        <v>102.4</v>
      </c>
      <c r="AM8" s="58">
        <v>102.2</v>
      </c>
      <c r="AN8" s="58">
        <v>96.1</v>
      </c>
      <c r="AO8" s="58">
        <v>96.7</v>
      </c>
      <c r="AP8" s="58">
        <v>98</v>
      </c>
      <c r="AQ8" s="58">
        <v>101.9</v>
      </c>
      <c r="AR8" s="58">
        <v>100.9</v>
      </c>
      <c r="AS8" s="58">
        <v>103.5</v>
      </c>
      <c r="AT8" s="58">
        <v>61</v>
      </c>
      <c r="AU8" s="58">
        <v>63.5</v>
      </c>
      <c r="AV8" s="58">
        <v>57.6</v>
      </c>
      <c r="AW8" s="58">
        <v>59.8</v>
      </c>
      <c r="AX8" s="58">
        <v>58.4</v>
      </c>
      <c r="AY8" s="58">
        <v>66.8</v>
      </c>
      <c r="AZ8" s="58">
        <v>67.8</v>
      </c>
      <c r="BA8" s="58">
        <v>65</v>
      </c>
      <c r="BB8" s="58">
        <v>67.599999999999994</v>
      </c>
      <c r="BC8" s="58">
        <v>65.8</v>
      </c>
      <c r="BD8" s="58">
        <v>86.4</v>
      </c>
      <c r="BE8" s="59">
        <v>54.3</v>
      </c>
      <c r="BF8" s="59">
        <v>56.7</v>
      </c>
      <c r="BG8" s="59">
        <v>50.8</v>
      </c>
      <c r="BH8" s="59">
        <v>52.8</v>
      </c>
      <c r="BI8" s="59">
        <v>51.5</v>
      </c>
      <c r="BJ8" s="59">
        <v>62.4</v>
      </c>
      <c r="BK8" s="59">
        <v>62.9</v>
      </c>
      <c r="BL8" s="59">
        <v>60.3</v>
      </c>
      <c r="BM8" s="59">
        <v>63.2</v>
      </c>
      <c r="BN8" s="59">
        <v>61.4</v>
      </c>
      <c r="BO8" s="59">
        <v>83.7</v>
      </c>
      <c r="BP8" s="58">
        <v>40.5</v>
      </c>
      <c r="BQ8" s="58">
        <v>43.6</v>
      </c>
      <c r="BR8" s="58">
        <v>40.799999999999997</v>
      </c>
      <c r="BS8" s="58">
        <v>32.4</v>
      </c>
      <c r="BT8" s="58">
        <v>31.9</v>
      </c>
      <c r="BU8" s="58">
        <v>59.4</v>
      </c>
      <c r="BV8" s="58">
        <v>61.4</v>
      </c>
      <c r="BW8" s="58">
        <v>55.9</v>
      </c>
      <c r="BX8" s="58">
        <v>56.5</v>
      </c>
      <c r="BY8" s="58">
        <v>53.9</v>
      </c>
      <c r="BZ8" s="58">
        <v>66.8</v>
      </c>
      <c r="CA8" s="59">
        <v>23040</v>
      </c>
      <c r="CB8" s="59">
        <v>23900</v>
      </c>
      <c r="CC8" s="59">
        <v>25649</v>
      </c>
      <c r="CD8" s="59">
        <v>26529</v>
      </c>
      <c r="CE8" s="59">
        <v>27340</v>
      </c>
      <c r="CF8" s="59">
        <v>26485</v>
      </c>
      <c r="CG8" s="59">
        <v>27761</v>
      </c>
      <c r="CH8" s="59">
        <v>29162</v>
      </c>
      <c r="CI8" s="59">
        <v>29802</v>
      </c>
      <c r="CJ8" s="59">
        <v>30895</v>
      </c>
      <c r="CK8" s="58">
        <v>61837</v>
      </c>
      <c r="CL8" s="59">
        <v>7322</v>
      </c>
      <c r="CM8" s="59">
        <v>7668</v>
      </c>
      <c r="CN8" s="59">
        <v>8073</v>
      </c>
      <c r="CO8" s="59">
        <v>7621</v>
      </c>
      <c r="CP8" s="59">
        <v>6963</v>
      </c>
      <c r="CQ8" s="59">
        <v>8109</v>
      </c>
      <c r="CR8" s="59">
        <v>8307</v>
      </c>
      <c r="CS8" s="59">
        <v>8904</v>
      </c>
      <c r="CT8" s="59">
        <v>9068</v>
      </c>
      <c r="CU8" s="59">
        <v>9435</v>
      </c>
      <c r="CV8" s="58">
        <v>17600</v>
      </c>
      <c r="CW8" s="59">
        <v>96.1</v>
      </c>
      <c r="CX8" s="59">
        <v>92.8</v>
      </c>
      <c r="CY8" s="59">
        <v>110.7</v>
      </c>
      <c r="CZ8" s="59">
        <v>106.7</v>
      </c>
      <c r="DA8" s="59">
        <v>101.9</v>
      </c>
      <c r="DB8" s="59">
        <v>81.599999999999994</v>
      </c>
      <c r="DC8" s="59">
        <v>80.099999999999994</v>
      </c>
      <c r="DD8" s="59">
        <v>87.1</v>
      </c>
      <c r="DE8" s="59">
        <v>84.5</v>
      </c>
      <c r="DF8" s="59">
        <v>86</v>
      </c>
      <c r="DG8" s="59">
        <v>55.6</v>
      </c>
      <c r="DH8" s="59">
        <v>12.9</v>
      </c>
      <c r="DI8" s="59">
        <v>13</v>
      </c>
      <c r="DJ8" s="59">
        <v>14.2</v>
      </c>
      <c r="DK8" s="59">
        <v>13.1</v>
      </c>
      <c r="DL8" s="59">
        <v>12.6</v>
      </c>
      <c r="DM8" s="59">
        <v>16</v>
      </c>
      <c r="DN8" s="59">
        <v>16</v>
      </c>
      <c r="DO8" s="59">
        <v>15.9</v>
      </c>
      <c r="DP8" s="59">
        <v>14.9</v>
      </c>
      <c r="DQ8" s="59">
        <v>15.6</v>
      </c>
      <c r="DR8" s="59">
        <v>25.1</v>
      </c>
      <c r="DS8" s="59">
        <v>3</v>
      </c>
      <c r="DT8" s="59">
        <v>6.6</v>
      </c>
      <c r="DU8" s="59">
        <v>19.8</v>
      </c>
      <c r="DV8" s="59">
        <v>14.5</v>
      </c>
      <c r="DW8" s="59">
        <v>10.9</v>
      </c>
      <c r="DX8" s="59">
        <v>118.7</v>
      </c>
      <c r="DY8" s="59">
        <v>121.7</v>
      </c>
      <c r="DZ8" s="59">
        <v>132.30000000000001</v>
      </c>
      <c r="EA8" s="59">
        <v>141.6</v>
      </c>
      <c r="EB8" s="59">
        <v>141.5</v>
      </c>
      <c r="EC8" s="59">
        <v>63</v>
      </c>
      <c r="ED8" s="58">
        <v>70.2</v>
      </c>
      <c r="EE8" s="58">
        <v>72.400000000000006</v>
      </c>
      <c r="EF8" s="58">
        <v>74</v>
      </c>
      <c r="EG8" s="58">
        <v>75.2</v>
      </c>
      <c r="EH8" s="58">
        <v>75.900000000000006</v>
      </c>
      <c r="EI8" s="58">
        <v>54.2</v>
      </c>
      <c r="EJ8" s="58">
        <v>55.4</v>
      </c>
      <c r="EK8" s="58">
        <v>57.6</v>
      </c>
      <c r="EL8" s="58">
        <v>56.9</v>
      </c>
      <c r="EM8" s="58">
        <v>57.9</v>
      </c>
      <c r="EN8" s="58">
        <v>56.4</v>
      </c>
      <c r="EO8" s="58">
        <v>70.900000000000006</v>
      </c>
      <c r="EP8" s="58">
        <v>74</v>
      </c>
      <c r="EQ8" s="58">
        <v>75</v>
      </c>
      <c r="ER8" s="58">
        <v>74.599999999999994</v>
      </c>
      <c r="ES8" s="58">
        <v>72</v>
      </c>
      <c r="ET8" s="58">
        <v>70.2</v>
      </c>
      <c r="EU8" s="58">
        <v>72</v>
      </c>
      <c r="EV8" s="58">
        <v>72.3</v>
      </c>
      <c r="EW8" s="58">
        <v>71.5</v>
      </c>
      <c r="EX8" s="58">
        <v>72.099999999999994</v>
      </c>
      <c r="EY8" s="58">
        <v>70.7</v>
      </c>
      <c r="EZ8" s="59">
        <v>50335279</v>
      </c>
      <c r="FA8" s="59">
        <v>50480605</v>
      </c>
      <c r="FB8" s="59">
        <v>50526698</v>
      </c>
      <c r="FC8" s="59">
        <v>51212140</v>
      </c>
      <c r="FD8" s="59">
        <v>51519349</v>
      </c>
      <c r="FE8" s="59">
        <v>45346697</v>
      </c>
      <c r="FF8" s="59">
        <v>44774257</v>
      </c>
      <c r="FG8" s="59">
        <v>46069366</v>
      </c>
      <c r="FH8" s="59">
        <v>47725874</v>
      </c>
      <c r="FI8" s="59">
        <v>49580743</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