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92.168.101.170\060建設水道課\064建設庶務係\●大谷担当\担当\01 下水道\29 経営戦略・経営比較分析表\経営比較分析表\R4決算版\"/>
    </mc:Choice>
  </mc:AlternateContent>
  <xr:revisionPtr revIDLastSave="0" documentId="13_ncr:1_{8428DECD-C3D5-44EA-A24D-9C53603A1830}" xr6:coauthVersionLast="47" xr6:coauthVersionMax="47" xr10:uidLastSave="{00000000-0000-0000-0000-000000000000}"/>
  <workbookProtection workbookAlgorithmName="SHA-512" workbookHashValue="p4P7swkgBIYgGNCWreOI3UIwndjmkBQLt9azbd0+6BSAzYfFUjj2vxkGU1mmKr1rFZ5m5eGU08+0eL3227RXag==" workbookSaltValue="OPYjBs1n4XyP8v2xQtZ6SA==" workbookSpinCount="100000" lockStructure="1"/>
  <bookViews>
    <workbookView xWindow="-75" yWindow="420" windowWidth="19560" windowHeight="1096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O6" i="5"/>
  <c r="I10" i="4" s="1"/>
  <c r="N6" i="5"/>
  <c r="B10" i="4" s="1"/>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D10" i="4"/>
  <c r="P10" i="4"/>
  <c r="AD8" i="4"/>
  <c r="W8" i="4"/>
  <c r="B6"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<sst xmlns="http://schemas.openxmlformats.org/spreadsheetml/2006/main" count="236" uniqueCount="121">
  <si>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</si>
  <si>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</si>
  <si>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</si>
  <si>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</si>
  <si>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</si>
  <si>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</si>
  <si>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</si>
  <si>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</si>
  <si>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</si>
  <si>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</si>
  <si>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</si>
  <si>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</si>
  <si>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</si>
  <si>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</si>
  <si>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</si>
  <si>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</si>
  <si>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</si>
  <si>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</si>
  <si>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</si>
  <si>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</si>
  <si>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</si>
  <si>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</si>
  <si>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</si>
  <si>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</si>
  <si>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</si>
  <si>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</si>
  <si>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</si>
  <si>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</si>
  <si>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</si>
  <si>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</si>
  <si>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</si>
  <si>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</si>
  <si>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</si>
  <si>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</si>
  <si>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</si>
  <si>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</si>
  <si>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</si>
  <si>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</si>
  <si>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</si>
  <si>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</si>
  <si>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</si>
  <si>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</si>
  <si>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</si>
  <si>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</si>
  <si>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</si>
  <si>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</si>
  <si>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</si>
  <si>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</si>
  <si>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</si>
  <si>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</si>
  <si>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</si>
  <si>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</si>
  <si>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</si>
  <si>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</si>
  <si>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</si>
  <si>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</si>
  <si>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</si>
  <si>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</si>
  <si>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</si>
  <si>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</si>
  <si>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</si>
  <si>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</si>
  <si>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</si>
  <si>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</si>
  <si>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</si>
  <si>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</si>
  <si>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</si>
  <si>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</si>
  <si>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</si>
  <si>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</si>
  <si>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</si>
  <si>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</si>
  <si>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</si>
  <si>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</si>
  <si>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</si>
  <si>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</si>
  <si>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</si>
  <si>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</si>
  <si>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</si>
  <si>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</si>
  <si>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</si>
  <si>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</si>
  <si>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</si>
  <si>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</si>
  <si>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</si>
  <si>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</si>
  <si>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</si>
  <si>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</si>
  <si>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</si>
  <si>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</si>
  <si>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</si>
  <si>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</si>
  <si>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</si>
  <si>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</si>
  <si>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</si>
  <si>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</si>
  <si>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</si>
  <si>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</si>
  <si>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</si>
  <si>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</si>
  <si>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</si>
  <si>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</si>
  <si>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</si>
  <si>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</si>
  <si>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</si>
  <si>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</si>
  <si>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</si>
  <si>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</si>
  <si>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</si>
  <si>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</si>
  <si>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</si>
  <si>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</si>
  <si>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</si>
  <si>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</si>
  <si>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</si>
  <si>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</si>
  <si>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</si>
  <si>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</si>
  <si>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</si>
  <si>
    <t>　
  当町は、農業集落排水処理施設二箇所（楢山・三郷）を有しているが、供用開始後最長28年であり、管渠の更新時期にはまだ達していない。
　しかしながら、今後確実に進行する老朽化対策として、処理施設に係る長寿命化計画を活用し長期的な施設・設備の適正な維持管理を行っていくこととしたい。</t>
    <rPh sb="109" eb="111">
      <t>カツヨウ</t>
    </rPh>
    <phoneticPr fontId="4"/>
  </si>
  <si>
    <r>
      <t>　
  収益的収支比率は、人口減少等による料金収入の減少と維持管理経費等の増加により、低下傾向にある。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の強化等により料金収入の確保に努め、一般会計への依存度を低減させる必要が</t>
    </r>
    <r>
      <rPr>
        <sz val="11"/>
        <rFont val="ＭＳ ゴシック"/>
        <family val="3"/>
        <charset val="128"/>
      </rPr>
      <t xml:space="preserve">あると考えている。
　なお、R4年度に実施した施設維持管理費が例年に比べ少なかったことにより、R4年度の経費回収率が増加し、また汚水処理原価が減少した。
</t>
    </r>
    <r>
      <rPr>
        <sz val="11"/>
        <color theme="1"/>
        <rFont val="ＭＳ ゴシック"/>
        <family val="3"/>
        <charset val="128"/>
      </rPr>
      <t>　また、経営の健全化・効率化のため、維持管理経費の見直しを継続して行い、原価水準の低下につなげられるよう努めていきたい。</t>
    </r>
    <rPh sb="4" eb="7">
      <t>シュウエキテキ</t>
    </rPh>
    <rPh sb="7" eb="11">
      <t>シュウシヒリツ</t>
    </rPh>
    <rPh sb="13" eb="18">
      <t>ジンコウゲンショウトウ</t>
    </rPh>
    <rPh sb="21" eb="25">
      <t>リョウキンシュウニュウ</t>
    </rPh>
    <rPh sb="26" eb="28">
      <t>ゲンショウ</t>
    </rPh>
    <rPh sb="37" eb="39">
      <t>ゾウカ</t>
    </rPh>
    <rPh sb="43" eb="47">
      <t>テイカケイコウ</t>
    </rPh>
    <rPh sb="244" eb="246">
      <t>ネンド</t>
    </rPh>
    <rPh sb="247" eb="252">
      <t>ケイヒカイシュウリツ</t>
    </rPh>
    <rPh sb="253" eb="255">
      <t>ゾウカ</t>
    </rPh>
    <rPh sb="259" eb="263">
      <t>オスイショリ</t>
    </rPh>
    <rPh sb="263" eb="265">
      <t>ゲンカ</t>
    </rPh>
    <rPh sb="266" eb="268">
      <t>ゲンショウ</t>
    </rPh>
    <rPh sb="297" eb="299">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</si>
</sst>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F12-486A-A62D-1C4EE4ABF17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0F12-486A-A62D-1C4EE4ABF17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50.89</c:v>
                </c:pt>
                <c:pt idx="1">
                  <c:v>47.77</c:v>
                </c:pt>
                <c:pt idx="2">
                  <c:v>50.89</c:v>
                </c:pt>
                <c:pt idx="3">
                  <c:v>48.66</c:v>
                </c:pt>
                <c:pt idx="4">
                  <c:v>58.93</c:v>
                </c:pt>
              </c:numCache>
            </c:numRef>
          </c:val>
          <c:extLst>
            <c:ext xmlns:c16="http://schemas.microsoft.com/office/drawing/2014/chart" uri="{C3380CC4-5D6E-409C-BE32-E72D297353CC}">
              <c16:uniqueId val="{00000000-360F-44B6-A7E5-05649D491E2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360F-44B6-A7E5-05649D491E2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87.15</c:v>
                </c:pt>
                <c:pt idx="1">
                  <c:v>87.82</c:v>
                </c:pt>
                <c:pt idx="2">
                  <c:v>88.16</c:v>
                </c:pt>
                <c:pt idx="3">
                  <c:v>88.82</c:v>
                </c:pt>
                <c:pt idx="4">
                  <c:v>88.96</c:v>
                </c:pt>
              </c:numCache>
            </c:numRef>
          </c:val>
          <c:extLst>
            <c:ext xmlns:c16="http://schemas.microsoft.com/office/drawing/2014/chart" uri="{C3380CC4-5D6E-409C-BE32-E72D297353CC}">
              <c16:uniqueId val="{00000000-98B3-4017-BEAA-69050F2A922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98B3-4017-BEAA-69050F2A922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100.55</c:v>
                </c:pt>
                <c:pt idx="1">
                  <c:v>102.27</c:v>
                </c:pt>
                <c:pt idx="2">
                  <c:v>100.74</c:v>
                </c:pt>
                <c:pt idx="3">
                  <c:v>94.09</c:v>
                </c:pt>
                <c:pt idx="4">
                  <c:v>92.2</c:v>
                </c:pt>
              </c:numCache>
            </c:numRef>
          </c:val>
          <c:extLst>
            <c:ext xmlns:c16="http://schemas.microsoft.com/office/drawing/2014/chart" uri="{C3380CC4-5D6E-409C-BE32-E72D297353CC}">
              <c16:uniqueId val="{00000000-E688-4FF4-932C-F87677D88EF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88-4FF4-932C-F87677D88EF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31-4763-96F9-ECEAC92C055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31-4763-96F9-ECEAC92C055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C7-47E9-9F1A-545B44AD05D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C7-47E9-9F1A-545B44AD05D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8E-4705-9D56-E8C32E888C2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8E-4705-9D56-E8C32E888C2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77-47C4-A821-1F2C252DE81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77-47C4-A821-1F2C252DE81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7DB-4A6A-8938-87708D00E0C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D7DB-4A6A-8938-87708D00E0C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28.52</c:v>
                </c:pt>
                <c:pt idx="1">
                  <c:v>30.62</c:v>
                </c:pt>
                <c:pt idx="2">
                  <c:v>32.21</c:v>
                </c:pt>
                <c:pt idx="3">
                  <c:v>32.1</c:v>
                </c:pt>
                <c:pt idx="4">
                  <c:v>38.29</c:v>
                </c:pt>
              </c:numCache>
            </c:numRef>
          </c:val>
          <c:extLst>
            <c:ext xmlns:c16="http://schemas.microsoft.com/office/drawing/2014/chart" uri="{C3380CC4-5D6E-409C-BE32-E72D297353CC}">
              <c16:uniqueId val="{00000000-85E9-4FAF-9CBB-4A686E0806C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85E9-4FAF-9CBB-4A686E0806C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677.11</c:v>
                </c:pt>
                <c:pt idx="1">
                  <c:v>640.91999999999996</c:v>
                </c:pt>
                <c:pt idx="2">
                  <c:v>622.96</c:v>
                </c:pt>
                <c:pt idx="3">
                  <c:v>620.80999999999995</c:v>
                </c:pt>
                <c:pt idx="4">
                  <c:v>524.92999999999995</c:v>
                </c:pt>
              </c:numCache>
            </c:numRef>
          </c:val>
          <c:extLst>
            <c:ext xmlns:c16="http://schemas.microsoft.com/office/drawing/2014/chart" uri="{C3380CC4-5D6E-409C-BE32-E72D297353CC}">
              <c16:uniqueId val="{00000000-BB9E-4608-A69A-1D464309576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BB9E-4608-A69A-1D464309576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D15"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大江町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7429</v>
      </c>
      <c r="AM8" s="42"/>
      <c r="AN8" s="42"/>
      <c r="AO8" s="42"/>
      <c r="AP8" s="42"/>
      <c r="AQ8" s="42"/>
      <c r="AR8" s="42"/>
      <c r="AS8" s="42"/>
      <c r="AT8" s="35">
        <f>データ!T6</f>
        <v>154.08000000000001</v>
      </c>
      <c r="AU8" s="35"/>
      <c r="AV8" s="35"/>
      <c r="AW8" s="35"/>
      <c r="AX8" s="35"/>
      <c r="AY8" s="35"/>
      <c r="AZ8" s="35"/>
      <c r="BA8" s="35"/>
      <c r="BB8" s="35">
        <f>データ!U6</f>
        <v>48.22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6.27</v>
      </c>
      <c r="Q10" s="35"/>
      <c r="R10" s="35"/>
      <c r="S10" s="35"/>
      <c r="T10" s="35"/>
      <c r="U10" s="35"/>
      <c r="V10" s="35"/>
      <c r="W10" s="35">
        <f>データ!Q6</f>
        <v>82.03</v>
      </c>
      <c r="X10" s="35"/>
      <c r="Y10" s="35"/>
      <c r="Z10" s="35"/>
      <c r="AA10" s="35"/>
      <c r="AB10" s="35"/>
      <c r="AC10" s="35"/>
      <c r="AD10" s="42">
        <f>データ!R6</f>
        <v>3685</v>
      </c>
      <c r="AE10" s="42"/>
      <c r="AF10" s="42"/>
      <c r="AG10" s="42"/>
      <c r="AH10" s="42"/>
      <c r="AI10" s="42"/>
      <c r="AJ10" s="42"/>
      <c r="AK10" s="2"/>
      <c r="AL10" s="42">
        <f>データ!V6</f>
        <v>462</v>
      </c>
      <c r="AM10" s="42"/>
      <c r="AN10" s="42"/>
      <c r="AO10" s="42"/>
      <c r="AP10" s="42"/>
      <c r="AQ10" s="42"/>
      <c r="AR10" s="42"/>
      <c r="AS10" s="42"/>
      <c r="AT10" s="35">
        <f>データ!W6</f>
        <v>0.54</v>
      </c>
      <c r="AU10" s="35"/>
      <c r="AV10" s="35"/>
      <c r="AW10" s="35"/>
      <c r="AX10" s="35"/>
      <c r="AY10" s="35"/>
      <c r="AZ10" s="35"/>
      <c r="BA10" s="35"/>
      <c r="BB10" s="35">
        <f>データ!X6</f>
        <v>855.56</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120</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119</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43</v>
      </c>
      <c r="O86" s="12" t="str">
        <f>データ!EO6</f>
        <v>【0.02】</v>
      </c>
    </row>
  </sheetData>
  <sheetProtection algorithmName="SHA-512" hashValue="57CsMwGV2GEWbVVUo43mWIdXsy0n3u2k7ZFO/9/dG/DfTuyoji4Um0+gGAvbkVztphLVRAIJRiF7GeK22kyPyA==" saltValue="izmEAwV8t2uviiHSU8BjH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63240</v>
      </c>
      <c r="D6" s="19">
        <f t="shared" si="3"/>
        <v>47</v>
      </c>
      <c r="E6" s="19">
        <f t="shared" si="3"/>
        <v>17</v>
      </c>
      <c r="F6" s="19">
        <f t="shared" si="3"/>
        <v>5</v>
      </c>
      <c r="G6" s="19">
        <f t="shared" si="3"/>
        <v>0</v>
      </c>
      <c r="H6" s="19" t="str">
        <f t="shared" si="3"/>
        <v>山形県　大江町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6.27</v>
      </c>
      <c r="Q6" s="20">
        <f t="shared" si="3"/>
        <v>82.03</v>
      </c>
      <c r="R6" s="20">
        <f t="shared" si="3"/>
        <v>3685</v>
      </c>
      <c r="S6" s="20">
        <f t="shared" si="3"/>
        <v>7429</v>
      </c>
      <c r="T6" s="20">
        <f t="shared" si="3"/>
        <v>154.08000000000001</v>
      </c>
      <c r="U6" s="20">
        <f t="shared" si="3"/>
        <v>48.22</v>
      </c>
      <c r="V6" s="20">
        <f t="shared" si="3"/>
        <v>462</v>
      </c>
      <c r="W6" s="20">
        <f t="shared" si="3"/>
        <v>0.54</v>
      </c>
      <c r="X6" s="20">
        <f t="shared" si="3"/>
        <v>855.56</v>
      </c>
      <c r="Y6" s="21">
        <f>IF(Y7="",NA(),Y7)</f>
        <v>100.55</v>
      </c>
      <c r="Z6" s="21">
        <f t="shared" ref="Z6:AH6" si="4">IF(Z7="",NA(),Z7)</f>
        <v>102.27</v>
      </c>
      <c r="AA6" s="21">
        <f t="shared" si="4"/>
        <v>100.74</v>
      </c>
      <c r="AB6" s="21">
        <f t="shared" si="4"/>
        <v>94.09</v>
      </c>
      <c r="AC6" s="21">
        <f t="shared" si="4"/>
        <v>92.2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28.52</v>
      </c>
      <c r="BR6" s="21">
        <f t="shared" ref="BR6:BZ6" si="8">IF(BR7="",NA(),BR7)</f>
        <v>30.62</v>
      </c>
      <c r="BS6" s="21">
        <f t="shared" si="8"/>
        <v>32.21</v>
      </c>
      <c r="BT6" s="21">
        <f t="shared" si="8"/>
        <v>32.1</v>
      </c>
      <c r="BU6" s="21">
        <f t="shared" si="8"/>
        <v>38.29</v>
      </c>
      <c r="BV6" s="21">
        <f t="shared" si="8"/>
        <v>57.77</v>
      </c>
      <c r="BW6" s="21">
        <f t="shared" si="8"/>
        <v>57.31</v>
      </c>
      <c r="BX6" s="21">
        <f t="shared" si="8"/>
        <v>57.08</v>
      </c>
      <c r="BY6" s="21">
        <f t="shared" si="8"/>
        <v>56.26</v>
      </c>
      <c r="BZ6" s="21">
        <f t="shared" si="8"/>
        <v>52.94</v>
      </c>
      <c r="CA6" s="20" t="str">
        <f>IF(CA7="","",IF(CA7="-","【-】","【"&amp;SUBSTITUTE(TEXT(CA7,"#,##0.00"),"-","△")&amp;"】"))</f>
        <v>【57.02】</v>
      </c>
      <c r="CB6" s="21">
        <f>IF(CB7="",NA(),CB7)</f>
        <v>677.11</v>
      </c>
      <c r="CC6" s="21">
        <f t="shared" ref="CC6:CK6" si="9">IF(CC7="",NA(),CC7)</f>
        <v>640.91999999999996</v>
      </c>
      <c r="CD6" s="21">
        <f t="shared" si="9"/>
        <v>622.96</v>
      </c>
      <c r="CE6" s="21">
        <f t="shared" si="9"/>
        <v>620.80999999999995</v>
      </c>
      <c r="CF6" s="21">
        <f t="shared" si="9"/>
        <v>524.92999999999995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50.89</v>
      </c>
      <c r="CN6" s="21">
        <f t="shared" ref="CN6:CV6" si="10">IF(CN7="",NA(),CN7)</f>
        <v>47.77</v>
      </c>
      <c r="CO6" s="21">
        <f t="shared" si="10"/>
        <v>50.89</v>
      </c>
      <c r="CP6" s="21">
        <f t="shared" si="10"/>
        <v>48.66</v>
      </c>
      <c r="CQ6" s="21">
        <f t="shared" si="10"/>
        <v>58.93</v>
      </c>
      <c r="CR6" s="21">
        <f t="shared" si="10"/>
        <v>50.68</v>
      </c>
      <c r="CS6" s="21">
        <f t="shared" si="10"/>
        <v>50.14</v>
      </c>
      <c r="CT6" s="21">
        <f t="shared" si="10"/>
        <v>54.83</v>
      </c>
      <c r="CU6" s="21">
        <f t="shared" si="10"/>
        <v>66.53</v>
      </c>
      <c r="CV6" s="21">
        <f t="shared" si="10"/>
        <v>52.35</v>
      </c>
      <c r="CW6" s="20" t="str">
        <f>IF(CW7="","",IF(CW7="-","【-】","【"&amp;SUBSTITUTE(TEXT(CW7,"#,##0.00"),"-","△")&amp;"】"))</f>
        <v>【52.55】</v>
      </c>
      <c r="CX6" s="21">
        <f>IF(CX7="",NA(),CX7)</f>
        <v>87.15</v>
      </c>
      <c r="CY6" s="21">
        <f t="shared" ref="CY6:DG6" si="11">IF(CY7="",NA(),CY7)</f>
        <v>87.82</v>
      </c>
      <c r="CZ6" s="21">
        <f t="shared" si="11"/>
        <v>88.16</v>
      </c>
      <c r="DA6" s="21">
        <f t="shared" si="11"/>
        <v>88.82</v>
      </c>
      <c r="DB6" s="21">
        <f t="shared" si="11"/>
        <v>88.96</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63240</v>
      </c>
      <c r="D7" s="23">
        <v>47</v>
      </c>
      <c r="E7" s="23">
        <v>17</v>
      </c>
      <c r="F7" s="23">
        <v>5</v>
      </c>
      <c r="G7" s="23">
        <v>0</v>
      </c>
      <c r="H7" s="23" t="s">
        <v>98</v>
      </c>
      <c r="I7" s="23" t="s">
        <v>99</v>
      </c>
      <c r="J7" s="23" t="s">
        <v>100</v>
      </c>
      <c r="K7" s="23" t="s">
        <v>101</v>
      </c>
      <c r="L7" s="23" t="s">
        <v>102</v>
      </c>
      <c r="M7" s="23" t="s">
        <v>103</v>
      </c>
      <c r="N7" s="24" t="s">
        <v>104</v>
      </c>
      <c r="O7" s="24" t="s">
        <v>105</v>
      </c>
      <c r="P7" s="24">
        <v>6.27</v>
      </c>
      <c r="Q7" s="24">
        <v>82.03</v>
      </c>
      <c r="R7" s="24">
        <v>3685</v>
      </c>
      <c r="S7" s="24">
        <v>7429</v>
      </c>
      <c r="T7" s="24">
        <v>154.08000000000001</v>
      </c>
      <c r="U7" s="24">
        <v>48.22</v>
      </c>
      <c r="V7" s="24">
        <v>462</v>
      </c>
      <c r="W7" s="24">
        <v>0.54</v>
      </c>
      <c r="X7" s="24">
        <v>855.56</v>
      </c>
      <c r="Y7" s="24">
        <v>100.55</v>
      </c>
      <c r="Z7" s="24">
        <v>102.27</v>
      </c>
      <c r="AA7" s="24">
        <v>100.74</v>
      </c>
      <c r="AB7" s="24">
        <v>94.09</v>
      </c>
      <c r="AC7" s="24">
        <v>92.2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28.52</v>
      </c>
      <c r="BR7" s="24">
        <v>30.62</v>
      </c>
      <c r="BS7" s="24">
        <v>32.21</v>
      </c>
      <c r="BT7" s="24">
        <v>32.1</v>
      </c>
      <c r="BU7" s="24">
        <v>38.29</v>
      </c>
      <c r="BV7" s="24">
        <v>57.77</v>
      </c>
      <c r="BW7" s="24">
        <v>57.31</v>
      </c>
      <c r="BX7" s="24">
        <v>57.08</v>
      </c>
      <c r="BY7" s="24">
        <v>56.26</v>
      </c>
      <c r="BZ7" s="24">
        <v>52.94</v>
      </c>
      <c r="CA7" s="24">
        <v>57.02</v>
      </c>
      <c r="CB7" s="24">
        <v>677.11</v>
      </c>
      <c r="CC7" s="24">
        <v>640.91999999999996</v>
      </c>
      <c r="CD7" s="24">
        <v>622.96</v>
      </c>
      <c r="CE7" s="24">
        <v>620.80999999999995</v>
      </c>
      <c r="CF7" s="24">
        <v>524.92999999999995</v>
      </c>
      <c r="CG7" s="24">
        <v>274.35000000000002</v>
      </c>
      <c r="CH7" s="24">
        <v>273.52</v>
      </c>
      <c r="CI7" s="24">
        <v>274.99</v>
      </c>
      <c r="CJ7" s="24">
        <v>282.08999999999997</v>
      </c>
      <c r="CK7" s="24">
        <v>303.27999999999997</v>
      </c>
      <c r="CL7" s="24">
        <v>273.68</v>
      </c>
      <c r="CM7" s="24">
        <v>50.89</v>
      </c>
      <c r="CN7" s="24">
        <v>47.77</v>
      </c>
      <c r="CO7" s="24">
        <v>50.89</v>
      </c>
      <c r="CP7" s="24">
        <v>48.66</v>
      </c>
      <c r="CQ7" s="24">
        <v>58.93</v>
      </c>
      <c r="CR7" s="24">
        <v>50.68</v>
      </c>
      <c r="CS7" s="24">
        <v>50.14</v>
      </c>
      <c r="CT7" s="24">
        <v>54.83</v>
      </c>
      <c r="CU7" s="24">
        <v>66.53</v>
      </c>
      <c r="CV7" s="24">
        <v>52.35</v>
      </c>
      <c r="CW7" s="24">
        <v>52.55</v>
      </c>
      <c r="CX7" s="24">
        <v>87.15</v>
      </c>
      <c r="CY7" s="24">
        <v>87.82</v>
      </c>
      <c r="CZ7" s="24">
        <v>88.16</v>
      </c>
      <c r="DA7" s="24">
        <v>88.82</v>
      </c>
      <c r="DB7" s="24">
        <v>88.96</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2024-01-25T23:43:55Z</cp:lastPrinted>
  <dcterms:created xsi:type="dcterms:W3CDTF">2023-12-12T02:52:24Z</dcterms:created>
  <dcterms:modified xsi:type="dcterms:W3CDTF">2024-01-26T00:04:32Z</dcterms:modified>
  <cp:category/>
</cp:coreProperties>
</file>