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01.170\060建設水道課\064建設庶務係\●大谷担当\担当\01 下水道\29 経営戦略・経営比較分析表\経営比較分析表\R4決算版\"/>
    </mc:Choice>
  </mc:AlternateContent>
  <xr:revisionPtr revIDLastSave="0" documentId="13_ncr:1_{A75F6DCA-1E76-418E-8485-286126180358}" xr6:coauthVersionLast="47" xr6:coauthVersionMax="47" xr10:uidLastSave="{00000000-0000-0000-0000-000000000000}"/>
  <workbookProtection workbookAlgorithmName="SHA-512" workbookHashValue="ZnAsjLibcBsxS2rmnnfHWENfPLWU9n6OQrTQIkDh7VtivkcF//UiLI75hNCQzKXll6/CGo3h1Nqvk1A3ItL/og==" workbookSaltValue="BdK4Q9AuI4UxoMFVboY5Wg==" workbookSpinCount="100000" lockStructure="1"/>
  <bookViews>
    <workbookView xWindow="780" yWindow="555" windowWidth="19560" windowHeight="1096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<sst xmlns="http://schemas.openxmlformats.org/spreadsheetml/2006/main" count="228" uniqueCount="113">
  <si>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</si>
  <si>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</si>
  <si>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</si>
  <si>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</si>
  <si>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</si>
  <si>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</si>
  <si>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</si>
  <si>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</si>
  <si>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</si>
  <si>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</si>
  <si>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</si>
  <si>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</si>
  <si>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</si>
  <si>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</si>
  <si>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</si>
  <si>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</si>
  <si>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</si>
  <si>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</si>
  <si>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</si>
  <si>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</si>
  <si>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</si>
  <si>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</si>
  <si>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</si>
  <si>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</si>
  <si>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</si>
  <si>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</si>
  <si>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</si>
  <si>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</si>
  <si>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</si>
  <si>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</si>
  <si>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</si>
  <si>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</si>
  <si>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</si>
  <si>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</si>
  <si>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</si>
  <si>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</si>
  <si>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</si>
  <si>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</si>
  <si>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</si>
  <si>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</si>
  <si>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</si>
  <si>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</si>
  <si>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</si>
  <si>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</si>
  <si>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</si>
  <si>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</si>
  <si>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</si>
  <si>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</si>
  <si>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</si>
  <si>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</si>
  <si>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</si>
  <si>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</si>
  <si>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</si>
  <si>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</si>
  <si>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</si>
  <si>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</si>
  <si>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</si>
  <si>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</si>
  <si>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</si>
  <si>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</si>
  <si>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</si>
  <si>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</si>
  <si>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</si>
  <si>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</si>
  <si>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</si>
  <si>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</si>
  <si>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</si>
  <si>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</si>
  <si>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</si>
  <si>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</si>
  <si>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</si>
  <si>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</si>
  <si>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</si>
  <si>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</si>
  <si>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</si>
  <si>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</si>
  <si>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</si>
  <si>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</si>
  <si>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</si>
  <si>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</si>
  <si>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</si>
  <si>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</si>
  <si>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</si>
  <si>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</si>
  <si>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</si>
  <si>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</si>
  <si>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</si>
  <si>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</si>
  <si>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</si>
  <si>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</si>
  <si>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</si>
  <si>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</si>
  <si>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</si>
  <si>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大江町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</si>
  <si>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</si>
  <si>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</si>
  <si>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</si>
  <si>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</si>
  <si>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</si>
  <si>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</si>
  <si>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</si>
  <si>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</si>
  <si>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</si>
  <si>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</si>
  <si>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</si>
  <si>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</si>
  <si>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</si>
  <si>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</si>
  <si>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</si>
  <si>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</si>
  <si>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各指標については概ね良好な状況であった。経営の健全性・効率性を示す指標で、平均値を下回るものについては、向上を図りながら長期的な視点で経営にあたっていきたい。
　また、管路老朽化の進行が今後の大きな課題であり、経営改善を図りながら更新財源が確保されるよう財政計画の見直しを行い、老朽化対策を長期的に、かつ重点的に進めていきたい。</t>
    <rPh sb="86" eb="88">
      <t>カンロ</t>
    </rPh>
    <rPh sb="88" eb="91">
      <t>ロウキュウカ</t>
    </rPh>
    <rPh sb="92" eb="94">
      <t>シンコウ</t>
    </rPh>
    <rPh sb="95" eb="97">
      <t>コンゴ</t>
    </rPh>
    <rPh sb="98" eb="99">
      <t>オオ</t>
    </rPh>
    <rPh sb="101" eb="103">
      <t>カダイ</t>
    </rPh>
    <rPh sb="147" eb="150">
      <t>チョウキテキ</t>
    </rPh>
    <phoneticPr fontId="4"/>
  </si>
  <si>
    <t>　経営の健全性・効率性を示す各指標は、概ね良好な状況となっている。経常収支比率は100％以上だが、料金回収率は100％をやや下回り、供給単価が給水原価以下となっていることを示している。
　施設利用率は比較的に高水準で推移しており、有収率と合わせても収益に直結していると考えられる。引き続き漏水対策や効率的な施設利用を図っていきたい。</t>
    <rPh sb="33" eb="37">
      <t>ケイジョウシュウシ</t>
    </rPh>
    <rPh sb="37" eb="39">
      <t>ヒリツ</t>
    </rPh>
    <rPh sb="44" eb="46">
      <t>イジョウ</t>
    </rPh>
    <rPh sb="49" eb="51">
      <t>リョウキン</t>
    </rPh>
    <rPh sb="51" eb="54">
      <t>カイシュウリツ</t>
    </rPh>
    <rPh sb="62" eb="64">
      <t>シタマワ</t>
    </rPh>
    <rPh sb="66" eb="70">
      <t>キョウキュウタンカ</t>
    </rPh>
    <rPh sb="71" eb="75">
      <t>キュウスイゲンカ</t>
    </rPh>
    <rPh sb="75" eb="77">
      <t>イカ</t>
    </rPh>
    <rPh sb="86" eb="87">
      <t>シメ</t>
    </rPh>
    <rPh sb="100" eb="103">
      <t>ヒカクテキ</t>
    </rPh>
    <rPh sb="104" eb="105">
      <t>タカ</t>
    </rPh>
    <rPh sb="105" eb="107">
      <t>スイジュン</t>
    </rPh>
    <rPh sb="108" eb="110">
      <t>スイイ</t>
    </rPh>
    <rPh sb="149" eb="152">
      <t>コウリツテキ</t>
    </rPh>
    <phoneticPr fontId="4"/>
  </si>
  <si>
    <t>　老朽化の状況を示す各指標については、有形固定資産減価償却率や管路経年化率が年々増加の傾向を示しており、他の類似団体と比較しても施設及び管路の老朽化が進行している状況である。今後、施設の経年化や耐用年数を超える管路がさらに増えていくことから、適切な維持管理による施設の長寿命化や管路更新を計画的に行いながら老朽化対策を進めていきたい。
　令和4年度の管路更新率は、配水施設の機械設備更新があったことから一時的に減少した。</t>
    <rPh sb="19" eb="21">
      <t>ユウケイ</t>
    </rPh>
    <rPh sb="21" eb="23">
      <t>コテイ</t>
    </rPh>
    <rPh sb="23" eb="25">
      <t>シサン</t>
    </rPh>
    <rPh sb="25" eb="27">
      <t>ゲンカ</t>
    </rPh>
    <rPh sb="27" eb="29">
      <t>ショウキャク</t>
    </rPh>
    <rPh sb="29" eb="30">
      <t>リツ</t>
    </rPh>
    <rPh sb="38" eb="40">
      <t>ネンネン</t>
    </rPh>
    <rPh sb="40" eb="42">
      <t>ゾウカ</t>
    </rPh>
    <rPh sb="43" eb="45">
      <t>ケイコウ</t>
    </rPh>
    <rPh sb="46" eb="47">
      <t>シメ</t>
    </rPh>
    <rPh sb="52" eb="53">
      <t>タ</t>
    </rPh>
    <rPh sb="54" eb="56">
      <t>ルイジ</t>
    </rPh>
    <rPh sb="56" eb="58">
      <t>ダンタイ</t>
    </rPh>
    <rPh sb="59" eb="61">
      <t>ヒカク</t>
    </rPh>
    <rPh sb="64" eb="66">
      <t>シセツ</t>
    </rPh>
    <rPh sb="66" eb="67">
      <t>オヨ</t>
    </rPh>
    <rPh sb="68" eb="70">
      <t>カンロ</t>
    </rPh>
    <rPh sb="71" eb="74">
      <t>ロウキュウカ</t>
    </rPh>
    <rPh sb="75" eb="77">
      <t>シンコウ</t>
    </rPh>
    <rPh sb="81" eb="83">
      <t>ジョウキョウ</t>
    </rPh>
    <rPh sb="90" eb="92">
      <t>シセツ</t>
    </rPh>
    <rPh sb="93" eb="96">
      <t>ケイネンカ</t>
    </rPh>
    <rPh sb="121" eb="123">
      <t>テキセツ</t>
    </rPh>
    <rPh sb="124" eb="128">
      <t>イジカンリ</t>
    </rPh>
    <rPh sb="131" eb="133">
      <t>シセツ</t>
    </rPh>
    <rPh sb="134" eb="138">
      <t>チョウジュミョウカ</t>
    </rPh>
    <rPh sb="144" eb="147">
      <t>ケイカクテキ</t>
    </rPh>
    <rPh sb="148" eb="149">
      <t>オコナ</t>
    </rPh>
    <rPh sb="153" eb="155">
      <t>ロウキュウ</t>
    </rPh>
    <rPh sb="159" eb="160">
      <t>スス</t>
    </rPh>
    <rPh sb="169" eb="171">
      <t>レイワ</t>
    </rPh>
    <rPh sb="172" eb="174">
      <t>ネンド</t>
    </rPh>
    <rPh sb="175" eb="177">
      <t>カンロ</t>
    </rPh>
    <rPh sb="177" eb="180">
      <t>コウシンリツ</t>
    </rPh>
    <rPh sb="187" eb="191">
      <t>キカイセツビ</t>
    </rPh>
    <rPh sb="191" eb="193">
      <t>コウシン</t>
    </rPh>
    <rPh sb="201" eb="204">
      <t>イチジテキ</t>
    </rPh>
    <rPh sb="205" eb="20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</si>
</sst>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0.09</c:v>
                </c:pt>
                <c:pt idx="1">
                  <c:v>0.09</c:v>
                </c:pt>
                <c:pt idx="2">
                  <c:v>0.65</c:v>
                </c:pt>
                <c:pt idx="3">
                  <c:v>0.6</c:v>
                </c:pt>
                <c:pt idx="4">
                  <c:v>0.19</c:v>
                </c:pt>
              </c:numCache>
            </c:numRef>
          </c:val>
          <c:extLst>
            <c:ext xmlns:c16="http://schemas.microsoft.com/office/drawing/2014/chart" uri="{C3380CC4-5D6E-409C-BE32-E72D297353CC}">
              <c16:uniqueId val="{00000000-924B-4D8F-A75D-4CA0BF1B0D0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924B-4D8F-A75D-4CA0BF1B0D0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71.790000000000006</c:v>
                </c:pt>
                <c:pt idx="1">
                  <c:v>72.14</c:v>
                </c:pt>
                <c:pt idx="2">
                  <c:v>71.13</c:v>
                </c:pt>
                <c:pt idx="3">
                  <c:v>72.3</c:v>
                </c:pt>
                <c:pt idx="4">
                  <c:v>68.209999999999994</c:v>
                </c:pt>
              </c:numCache>
            </c:numRef>
          </c:val>
          <c:extLst>
            <c:ext xmlns:c16="http://schemas.microsoft.com/office/drawing/2014/chart" uri="{C3380CC4-5D6E-409C-BE32-E72D297353CC}">
              <c16:uniqueId val="{00000000-E986-4F96-8223-C2ABAFBCC44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E986-4F96-8223-C2ABAFBCC44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85.86</c:v>
                </c:pt>
                <c:pt idx="1">
                  <c:v>83.11</c:v>
                </c:pt>
                <c:pt idx="2">
                  <c:v>84.77</c:v>
                </c:pt>
                <c:pt idx="3">
                  <c:v>81.98</c:v>
                </c:pt>
                <c:pt idx="4">
                  <c:v>83.38</c:v>
                </c:pt>
              </c:numCache>
            </c:numRef>
          </c:val>
          <c:extLst>
            <c:ext xmlns:c16="http://schemas.microsoft.com/office/drawing/2014/chart" uri="{C3380CC4-5D6E-409C-BE32-E72D297353CC}">
              <c16:uniqueId val="{00000000-8C8C-45C1-940B-982E098A73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8C8C-45C1-940B-982E098A73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100.63</c:v>
                </c:pt>
                <c:pt idx="1">
                  <c:v>100.03</c:v>
                </c:pt>
                <c:pt idx="2">
                  <c:v>99.52</c:v>
                </c:pt>
                <c:pt idx="3">
                  <c:v>100.74</c:v>
                </c:pt>
                <c:pt idx="4">
                  <c:v>100.16</c:v>
                </c:pt>
              </c:numCache>
            </c:numRef>
          </c:val>
          <c:extLst>
            <c:ext xmlns:c16="http://schemas.microsoft.com/office/drawing/2014/chart" uri="{C3380CC4-5D6E-409C-BE32-E72D297353CC}">
              <c16:uniqueId val="{00000000-27CB-4D85-AD96-E2FFBD94E0F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27CB-4D85-AD96-E2FFBD94E0F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46.32</c:v>
                </c:pt>
                <c:pt idx="1">
                  <c:v>47.21</c:v>
                </c:pt>
                <c:pt idx="2">
                  <c:v>48.73</c:v>
                </c:pt>
                <c:pt idx="3">
                  <c:v>50.09</c:v>
                </c:pt>
                <c:pt idx="4">
                  <c:v>51.18</c:v>
                </c:pt>
              </c:numCache>
            </c:numRef>
          </c:val>
          <c:extLst>
            <c:ext xmlns:c16="http://schemas.microsoft.com/office/drawing/2014/chart" uri="{C3380CC4-5D6E-409C-BE32-E72D297353CC}">
              <c16:uniqueId val="{00000000-69E9-4779-A886-536BE91DE3C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69E9-4779-A886-536BE91DE3C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10.15</c:v>
                </c:pt>
                <c:pt idx="1">
                  <c:v>27.06</c:v>
                </c:pt>
                <c:pt idx="2">
                  <c:v>30.09</c:v>
                </c:pt>
                <c:pt idx="3">
                  <c:v>35.78</c:v>
                </c:pt>
                <c:pt idx="4">
                  <c:v>39.75</c:v>
                </c:pt>
              </c:numCache>
            </c:numRef>
          </c:val>
          <c:extLst>
            <c:ext xmlns:c16="http://schemas.microsoft.com/office/drawing/2014/chart" uri="{C3380CC4-5D6E-409C-BE32-E72D297353CC}">
              <c16:uniqueId val="{00000000-6CA8-4636-9287-D5AE5E238AD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6CA8-4636-9287-D5AE5E238AD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90-454F-AEDA-E220F4DFF0A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5490-454F-AEDA-E220F4DFF0A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665.35</c:v>
                </c:pt>
                <c:pt idx="1">
                  <c:v>616.75</c:v>
                </c:pt>
                <c:pt idx="2">
                  <c:v>530.46</c:v>
                </c:pt>
                <c:pt idx="3">
                  <c:v>543.29</c:v>
                </c:pt>
                <c:pt idx="4">
                  <c:v>523.11</c:v>
                </c:pt>
              </c:numCache>
            </c:numRef>
          </c:val>
          <c:extLst>
            <c:ext xmlns:c16="http://schemas.microsoft.com/office/drawing/2014/chart" uri="{C3380CC4-5D6E-409C-BE32-E72D297353CC}">
              <c16:uniqueId val="{00000000-1AC2-4EFD-BC74-6BEC8545CC7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1AC2-4EFD-BC74-6BEC8545CC7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397.09</c:v>
                </c:pt>
                <c:pt idx="1">
                  <c:v>411.7</c:v>
                </c:pt>
                <c:pt idx="2">
                  <c:v>462.57</c:v>
                </c:pt>
                <c:pt idx="3">
                  <c:v>408.04</c:v>
                </c:pt>
                <c:pt idx="4">
                  <c:v>409.32</c:v>
                </c:pt>
              </c:numCache>
            </c:numRef>
          </c:val>
          <c:extLst>
            <c:ext xmlns:c16="http://schemas.microsoft.com/office/drawing/2014/chart" uri="{C3380CC4-5D6E-409C-BE32-E72D297353CC}">
              <c16:uniqueId val="{00000000-876B-4487-B06C-F61FF2C5260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876B-4487-B06C-F61FF2C5260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96.65</c:v>
                </c:pt>
                <c:pt idx="1">
                  <c:v>97.08</c:v>
                </c:pt>
                <c:pt idx="2">
                  <c:v>85.12</c:v>
                </c:pt>
                <c:pt idx="3">
                  <c:v>96.75</c:v>
                </c:pt>
                <c:pt idx="4">
                  <c:v>94.33</c:v>
                </c:pt>
              </c:numCache>
            </c:numRef>
          </c:val>
          <c:extLst>
            <c:ext xmlns:c16="http://schemas.microsoft.com/office/drawing/2014/chart" uri="{C3380CC4-5D6E-409C-BE32-E72D297353CC}">
              <c16:uniqueId val="{00000000-DCFA-44B8-B4DE-5B7C298900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DCFA-44B8-B4DE-5B7C298900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173.03</c:v>
                </c:pt>
                <c:pt idx="1">
                  <c:v>175.31</c:v>
                </c:pt>
                <c:pt idx="2">
                  <c:v>175.67</c:v>
                </c:pt>
                <c:pt idx="3">
                  <c:v>172.84</c:v>
                </c:pt>
                <c:pt idx="4">
                  <c:v>180.57</c:v>
                </c:pt>
              </c:numCache>
            </c:numRef>
          </c:val>
          <c:extLst>
            <c:ext xmlns:c16="http://schemas.microsoft.com/office/drawing/2014/chart" uri="{C3380CC4-5D6E-409C-BE32-E72D297353CC}">
              <c16:uniqueId val="{00000000-430A-41CD-9A91-56992830FFF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430A-41CD-9A91-56992830FFF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29"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山形県　大江町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7429</v>
      </c>
      <c r="AM8" s="45"/>
      <c r="AN8" s="45"/>
      <c r="AO8" s="45"/>
      <c r="AP8" s="45"/>
      <c r="AQ8" s="45"/>
      <c r="AR8" s="45"/>
      <c r="AS8" s="45"/>
      <c r="AT8" s="46">
        <f>データ!$S$6</f>
        <v>154.08000000000001</v>
      </c>
      <c r="AU8" s="47"/>
      <c r="AV8" s="47"/>
      <c r="AW8" s="47"/>
      <c r="AX8" s="47"/>
      <c r="AY8" s="47"/>
      <c r="AZ8" s="47"/>
      <c r="BA8" s="47"/>
      <c r="BB8" s="48">
        <f>データ!$T$6</f>
        <v>48.22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60.45</v>
      </c>
      <c r="J10" s="47"/>
      <c r="K10" s="47"/>
      <c r="L10" s="47"/>
      <c r="M10" s="47"/>
      <c r="N10" s="47"/>
      <c r="O10" s="81"/>
      <c r="P10" s="48">
        <f>データ!$P$6</f>
        <v>97.09</v>
      </c>
      <c r="Q10" s="48"/>
      <c r="R10" s="48"/>
      <c r="S10" s="48"/>
      <c r="T10" s="48"/>
      <c r="U10" s="48"/>
      <c r="V10" s="48"/>
      <c r="W10" s="45">
        <f>データ!$Q$6</f>
        <v>5060</v>
      </c>
      <c r="X10" s="45"/>
      <c r="Y10" s="45"/>
      <c r="Z10" s="45"/>
      <c r="AA10" s="45"/>
      <c r="AB10" s="45"/>
      <c r="AC10" s="45"/>
      <c r="AD10" s="2"/>
      <c r="AE10" s="2"/>
      <c r="AF10" s="2"/>
      <c r="AG10" s="2"/>
      <c r="AH10" s="2"/>
      <c r="AI10" s="2"/>
      <c r="AJ10" s="2"/>
      <c r="AK10" s="2"/>
      <c r="AL10" s="45">
        <f>データ!$U$6</f>
        <v>7150</v>
      </c>
      <c r="AM10" s="45"/>
      <c r="AN10" s="45"/>
      <c r="AO10" s="45"/>
      <c r="AP10" s="45"/>
      <c r="AQ10" s="45"/>
      <c r="AR10" s="45"/>
      <c r="AS10" s="45"/>
      <c r="AT10" s="46">
        <f>データ!$V$6</f>
        <v>25.01</v>
      </c>
      <c r="AU10" s="47"/>
      <c r="AV10" s="47"/>
      <c r="AW10" s="47"/>
      <c r="AX10" s="47"/>
      <c r="AY10" s="47"/>
      <c r="AZ10" s="47"/>
      <c r="BA10" s="47"/>
      <c r="BB10" s="48">
        <f>データ!$W$6</f>
        <v>285.89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6awp7uBT4iP6qCwSBjKP62ajU+WZHPHc1SNZGTl19pSzNAtOGueOUnEIzaXpRuviy9SZKpEyXoqmSS3UTa7Y3w==" saltValue="staa55+q9iAQBOWB17eXs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63240</v>
      </c>
      <c r="D6" s="20">
        <f t="shared" si="3"/>
        <v>46</v>
      </c>
      <c r="E6" s="20">
        <f t="shared" si="3"/>
        <v>1</v>
      </c>
      <c r="F6" s="20">
        <f t="shared" si="3"/>
        <v>0</v>
      </c>
      <c r="G6" s="20">
        <f t="shared" si="3"/>
        <v>1</v>
      </c>
      <c r="H6" s="20" t="str">
        <f t="shared" si="3"/>
        <v>山形県　大江町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60.45</v>
      </c>
      <c r="P6" s="21">
        <f t="shared" si="3"/>
        <v>97.09</v>
      </c>
      <c r="Q6" s="21">
        <f t="shared" si="3"/>
        <v>5060</v>
      </c>
      <c r="R6" s="21">
        <f t="shared" si="3"/>
        <v>7429</v>
      </c>
      <c r="S6" s="21">
        <f t="shared" si="3"/>
        <v>154.08000000000001</v>
      </c>
      <c r="T6" s="21">
        <f t="shared" si="3"/>
        <v>48.22</v>
      </c>
      <c r="U6" s="21">
        <f t="shared" si="3"/>
        <v>7150</v>
      </c>
      <c r="V6" s="21">
        <f t="shared" si="3"/>
        <v>25.01</v>
      </c>
      <c r="W6" s="21">
        <f t="shared" si="3"/>
        <v>285.89</v>
      </c>
      <c r="X6" s="22">
        <f>IF(X7="",NA(),X7)</f>
        <v>100.63</v>
      </c>
      <c r="Y6" s="22">
        <f t="shared" ref="Y6:AG6" si="4">IF(Y7="",NA(),Y7)</f>
        <v>100.03</v>
      </c>
      <c r="Z6" s="22">
        <f t="shared" si="4"/>
        <v>99.52</v>
      </c>
      <c r="AA6" s="22">
        <f t="shared" si="4"/>
        <v>100.74</v>
      </c>
      <c r="AB6" s="22">
        <f t="shared" si="4"/>
        <v>100.16</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665.35</v>
      </c>
      <c r="AU6" s="22">
        <f t="shared" ref="AU6:BC6" si="6">IF(AU7="",NA(),AU7)</f>
        <v>616.75</v>
      </c>
      <c r="AV6" s="22">
        <f t="shared" si="6"/>
        <v>530.46</v>
      </c>
      <c r="AW6" s="22">
        <f t="shared" si="6"/>
        <v>543.29</v>
      </c>
      <c r="AX6" s="22">
        <f t="shared" si="6"/>
        <v>523.11</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397.09</v>
      </c>
      <c r="BF6" s="22">
        <f t="shared" ref="BF6:BN6" si="7">IF(BF7="",NA(),BF7)</f>
        <v>411.7</v>
      </c>
      <c r="BG6" s="22">
        <f t="shared" si="7"/>
        <v>462.57</v>
      </c>
      <c r="BH6" s="22">
        <f t="shared" si="7"/>
        <v>408.04</v>
      </c>
      <c r="BI6" s="22">
        <f t="shared" si="7"/>
        <v>409.32</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96.65</v>
      </c>
      <c r="BQ6" s="22">
        <f t="shared" ref="BQ6:BY6" si="8">IF(BQ7="",NA(),BQ7)</f>
        <v>97.08</v>
      </c>
      <c r="BR6" s="22">
        <f t="shared" si="8"/>
        <v>85.12</v>
      </c>
      <c r="BS6" s="22">
        <f t="shared" si="8"/>
        <v>96.75</v>
      </c>
      <c r="BT6" s="22">
        <f t="shared" si="8"/>
        <v>94.33</v>
      </c>
      <c r="BU6" s="22">
        <f t="shared" si="8"/>
        <v>84.77</v>
      </c>
      <c r="BV6" s="22">
        <f t="shared" si="8"/>
        <v>87.11</v>
      </c>
      <c r="BW6" s="22">
        <f t="shared" si="8"/>
        <v>82.78</v>
      </c>
      <c r="BX6" s="22">
        <f t="shared" si="8"/>
        <v>84.82</v>
      </c>
      <c r="BY6" s="22">
        <f t="shared" si="8"/>
        <v>82.29</v>
      </c>
      <c r="BZ6" s="21" t="str">
        <f>IF(BZ7="","",IF(BZ7="-","【-】","【"&amp;SUBSTITUTE(TEXT(BZ7,"#,##0.00"),"-","△")&amp;"】"))</f>
        <v>【97.47】</v>
      </c>
      <c r="CA6" s="22">
        <f>IF(CA7="",NA(),CA7)</f>
        <v>173.03</v>
      </c>
      <c r="CB6" s="22">
        <f t="shared" ref="CB6:CJ6" si="9">IF(CB7="",NA(),CB7)</f>
        <v>175.31</v>
      </c>
      <c r="CC6" s="22">
        <f t="shared" si="9"/>
        <v>175.67</v>
      </c>
      <c r="CD6" s="22">
        <f t="shared" si="9"/>
        <v>172.84</v>
      </c>
      <c r="CE6" s="22">
        <f t="shared" si="9"/>
        <v>180.57</v>
      </c>
      <c r="CF6" s="22">
        <f t="shared" si="9"/>
        <v>227.27</v>
      </c>
      <c r="CG6" s="22">
        <f t="shared" si="9"/>
        <v>223.98</v>
      </c>
      <c r="CH6" s="22">
        <f t="shared" si="9"/>
        <v>225.09</v>
      </c>
      <c r="CI6" s="22">
        <f t="shared" si="9"/>
        <v>224.82</v>
      </c>
      <c r="CJ6" s="22">
        <f t="shared" si="9"/>
        <v>230.85</v>
      </c>
      <c r="CK6" s="21" t="str">
        <f>IF(CK7="","",IF(CK7="-","【-】","【"&amp;SUBSTITUTE(TEXT(CK7,"#,##0.00"),"-","△")&amp;"】"))</f>
        <v>【174.75】</v>
      </c>
      <c r="CL6" s="22">
        <f>IF(CL7="",NA(),CL7)</f>
        <v>71.790000000000006</v>
      </c>
      <c r="CM6" s="22">
        <f t="shared" ref="CM6:CU6" si="10">IF(CM7="",NA(),CM7)</f>
        <v>72.14</v>
      </c>
      <c r="CN6" s="22">
        <f t="shared" si="10"/>
        <v>71.13</v>
      </c>
      <c r="CO6" s="22">
        <f t="shared" si="10"/>
        <v>72.3</v>
      </c>
      <c r="CP6" s="22">
        <f t="shared" si="10"/>
        <v>68.209999999999994</v>
      </c>
      <c r="CQ6" s="22">
        <f t="shared" si="10"/>
        <v>50.29</v>
      </c>
      <c r="CR6" s="22">
        <f t="shared" si="10"/>
        <v>49.64</v>
      </c>
      <c r="CS6" s="22">
        <f t="shared" si="10"/>
        <v>49.38</v>
      </c>
      <c r="CT6" s="22">
        <f t="shared" si="10"/>
        <v>50.09</v>
      </c>
      <c r="CU6" s="22">
        <f t="shared" si="10"/>
        <v>50.1</v>
      </c>
      <c r="CV6" s="21" t="str">
        <f>IF(CV7="","",IF(CV7="-","【-】","【"&amp;SUBSTITUTE(TEXT(CV7,"#,##0.00"),"-","△")&amp;"】"))</f>
        <v>【59.97】</v>
      </c>
      <c r="CW6" s="22">
        <f>IF(CW7="",NA(),CW7)</f>
        <v>85.86</v>
      </c>
      <c r="CX6" s="22">
        <f t="shared" ref="CX6:DF6" si="11">IF(CX7="",NA(),CX7)</f>
        <v>83.11</v>
      </c>
      <c r="CY6" s="22">
        <f t="shared" si="11"/>
        <v>84.77</v>
      </c>
      <c r="CZ6" s="22">
        <f t="shared" si="11"/>
        <v>81.98</v>
      </c>
      <c r="DA6" s="22">
        <f t="shared" si="11"/>
        <v>83.38</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46.32</v>
      </c>
      <c r="DI6" s="22">
        <f t="shared" ref="DI6:DQ6" si="12">IF(DI7="",NA(),DI7)</f>
        <v>47.21</v>
      </c>
      <c r="DJ6" s="22">
        <f t="shared" si="12"/>
        <v>48.73</v>
      </c>
      <c r="DK6" s="22">
        <f t="shared" si="12"/>
        <v>50.09</v>
      </c>
      <c r="DL6" s="22">
        <f t="shared" si="12"/>
        <v>51.18</v>
      </c>
      <c r="DM6" s="22">
        <f t="shared" si="12"/>
        <v>45.85</v>
      </c>
      <c r="DN6" s="22">
        <f t="shared" si="12"/>
        <v>47.31</v>
      </c>
      <c r="DO6" s="22">
        <f t="shared" si="12"/>
        <v>47.5</v>
      </c>
      <c r="DP6" s="22">
        <f t="shared" si="12"/>
        <v>48.41</v>
      </c>
      <c r="DQ6" s="22">
        <f t="shared" si="12"/>
        <v>50.02</v>
      </c>
      <c r="DR6" s="21" t="str">
        <f>IF(DR7="","",IF(DR7="-","【-】","【"&amp;SUBSTITUTE(TEXT(DR7,"#,##0.00"),"-","△")&amp;"】"))</f>
        <v>【51.51】</v>
      </c>
      <c r="DS6" s="22">
        <f>IF(DS7="",NA(),DS7)</f>
        <v>10.15</v>
      </c>
      <c r="DT6" s="22">
        <f t="shared" ref="DT6:EB6" si="13">IF(DT7="",NA(),DT7)</f>
        <v>27.06</v>
      </c>
      <c r="DU6" s="22">
        <f t="shared" si="13"/>
        <v>30.09</v>
      </c>
      <c r="DV6" s="22">
        <f t="shared" si="13"/>
        <v>35.78</v>
      </c>
      <c r="DW6" s="22">
        <f t="shared" si="13"/>
        <v>39.75</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0.09</v>
      </c>
      <c r="EE6" s="22">
        <f t="shared" ref="EE6:EM6" si="14">IF(EE7="",NA(),EE7)</f>
        <v>0.09</v>
      </c>
      <c r="EF6" s="22">
        <f t="shared" si="14"/>
        <v>0.65</v>
      </c>
      <c r="EG6" s="22">
        <f t="shared" si="14"/>
        <v>0.6</v>
      </c>
      <c r="EH6" s="22">
        <f t="shared" si="14"/>
        <v>0.19</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63240</v>
      </c>
      <c r="D7" s="24">
        <v>46</v>
      </c>
      <c r="E7" s="24">
        <v>1</v>
      </c>
      <c r="F7" s="24">
        <v>0</v>
      </c>
      <c r="G7" s="24">
        <v>1</v>
      </c>
      <c r="H7" s="24" t="s">
        <v>93</v>
      </c>
      <c r="I7" s="24" t="s">
        <v>94</v>
      </c>
      <c r="J7" s="24" t="s">
        <v>95</v>
      </c>
      <c r="K7" s="24" t="s">
        <v>96</v>
      </c>
      <c r="L7" s="24" t="s">
        <v>97</v>
      </c>
      <c r="M7" s="24" t="s">
        <v>98</v>
      </c>
      <c r="N7" s="25" t="s">
        <v>99</v>
      </c>
      <c r="O7" s="25">
        <v>60.45</v>
      </c>
      <c r="P7" s="25">
        <v>97.09</v>
      </c>
      <c r="Q7" s="25">
        <v>5060</v>
      </c>
      <c r="R7" s="25">
        <v>7429</v>
      </c>
      <c r="S7" s="25">
        <v>154.08000000000001</v>
      </c>
      <c r="T7" s="25">
        <v>48.22</v>
      </c>
      <c r="U7" s="25">
        <v>7150</v>
      </c>
      <c r="V7" s="25">
        <v>25.01</v>
      </c>
      <c r="W7" s="25">
        <v>285.89</v>
      </c>
      <c r="X7" s="25">
        <v>100.63</v>
      </c>
      <c r="Y7" s="25">
        <v>100.03</v>
      </c>
      <c r="Z7" s="25">
        <v>99.52</v>
      </c>
      <c r="AA7" s="25">
        <v>100.74</v>
      </c>
      <c r="AB7" s="25">
        <v>100.16</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665.35</v>
      </c>
      <c r="AU7" s="25">
        <v>616.75</v>
      </c>
      <c r="AV7" s="25">
        <v>530.46</v>
      </c>
      <c r="AW7" s="25">
        <v>543.29</v>
      </c>
      <c r="AX7" s="25">
        <v>523.11</v>
      </c>
      <c r="AY7" s="25">
        <v>300.14</v>
      </c>
      <c r="AZ7" s="25">
        <v>301.04000000000002</v>
      </c>
      <c r="BA7" s="25">
        <v>305.08</v>
      </c>
      <c r="BB7" s="25">
        <v>305.33999999999997</v>
      </c>
      <c r="BC7" s="25">
        <v>310.01</v>
      </c>
      <c r="BD7" s="25">
        <v>252.29</v>
      </c>
      <c r="BE7" s="25">
        <v>397.09</v>
      </c>
      <c r="BF7" s="25">
        <v>411.7</v>
      </c>
      <c r="BG7" s="25">
        <v>462.57</v>
      </c>
      <c r="BH7" s="25">
        <v>408.04</v>
      </c>
      <c r="BI7" s="25">
        <v>409.32</v>
      </c>
      <c r="BJ7" s="25">
        <v>566.65</v>
      </c>
      <c r="BK7" s="25">
        <v>551.62</v>
      </c>
      <c r="BL7" s="25">
        <v>585.59</v>
      </c>
      <c r="BM7" s="25">
        <v>561.34</v>
      </c>
      <c r="BN7" s="25">
        <v>538.33000000000004</v>
      </c>
      <c r="BO7" s="25">
        <v>268.07</v>
      </c>
      <c r="BP7" s="25">
        <v>96.65</v>
      </c>
      <c r="BQ7" s="25">
        <v>97.08</v>
      </c>
      <c r="BR7" s="25">
        <v>85.12</v>
      </c>
      <c r="BS7" s="25">
        <v>96.75</v>
      </c>
      <c r="BT7" s="25">
        <v>94.33</v>
      </c>
      <c r="BU7" s="25">
        <v>84.77</v>
      </c>
      <c r="BV7" s="25">
        <v>87.11</v>
      </c>
      <c r="BW7" s="25">
        <v>82.78</v>
      </c>
      <c r="BX7" s="25">
        <v>84.82</v>
      </c>
      <c r="BY7" s="25">
        <v>82.29</v>
      </c>
      <c r="BZ7" s="25">
        <v>97.47</v>
      </c>
      <c r="CA7" s="25">
        <v>173.03</v>
      </c>
      <c r="CB7" s="25">
        <v>175.31</v>
      </c>
      <c r="CC7" s="25">
        <v>175.67</v>
      </c>
      <c r="CD7" s="25">
        <v>172.84</v>
      </c>
      <c r="CE7" s="25">
        <v>180.57</v>
      </c>
      <c r="CF7" s="25">
        <v>227.27</v>
      </c>
      <c r="CG7" s="25">
        <v>223.98</v>
      </c>
      <c r="CH7" s="25">
        <v>225.09</v>
      </c>
      <c r="CI7" s="25">
        <v>224.82</v>
      </c>
      <c r="CJ7" s="25">
        <v>230.85</v>
      </c>
      <c r="CK7" s="25">
        <v>174.75</v>
      </c>
      <c r="CL7" s="25">
        <v>71.790000000000006</v>
      </c>
      <c r="CM7" s="25">
        <v>72.14</v>
      </c>
      <c r="CN7" s="25">
        <v>71.13</v>
      </c>
      <c r="CO7" s="25">
        <v>72.3</v>
      </c>
      <c r="CP7" s="25">
        <v>68.209999999999994</v>
      </c>
      <c r="CQ7" s="25">
        <v>50.29</v>
      </c>
      <c r="CR7" s="25">
        <v>49.64</v>
      </c>
      <c r="CS7" s="25">
        <v>49.38</v>
      </c>
      <c r="CT7" s="25">
        <v>50.09</v>
      </c>
      <c r="CU7" s="25">
        <v>50.1</v>
      </c>
      <c r="CV7" s="25">
        <v>59.97</v>
      </c>
      <c r="CW7" s="25">
        <v>85.86</v>
      </c>
      <c r="CX7" s="25">
        <v>83.11</v>
      </c>
      <c r="CY7" s="25">
        <v>84.77</v>
      </c>
      <c r="CZ7" s="25">
        <v>81.98</v>
      </c>
      <c r="DA7" s="25">
        <v>83.38</v>
      </c>
      <c r="DB7" s="25">
        <v>77.73</v>
      </c>
      <c r="DC7" s="25">
        <v>78.09</v>
      </c>
      <c r="DD7" s="25">
        <v>78.010000000000005</v>
      </c>
      <c r="DE7" s="25">
        <v>77.599999999999994</v>
      </c>
      <c r="DF7" s="25">
        <v>77.3</v>
      </c>
      <c r="DG7" s="25">
        <v>89.76</v>
      </c>
      <c r="DH7" s="25">
        <v>46.32</v>
      </c>
      <c r="DI7" s="25">
        <v>47.21</v>
      </c>
      <c r="DJ7" s="25">
        <v>48.73</v>
      </c>
      <c r="DK7" s="25">
        <v>50.09</v>
      </c>
      <c r="DL7" s="25">
        <v>51.18</v>
      </c>
      <c r="DM7" s="25">
        <v>45.85</v>
      </c>
      <c r="DN7" s="25">
        <v>47.31</v>
      </c>
      <c r="DO7" s="25">
        <v>47.5</v>
      </c>
      <c r="DP7" s="25">
        <v>48.41</v>
      </c>
      <c r="DQ7" s="25">
        <v>50.02</v>
      </c>
      <c r="DR7" s="25">
        <v>51.51</v>
      </c>
      <c r="DS7" s="25">
        <v>10.15</v>
      </c>
      <c r="DT7" s="25">
        <v>27.06</v>
      </c>
      <c r="DU7" s="25">
        <v>30.09</v>
      </c>
      <c r="DV7" s="25">
        <v>35.78</v>
      </c>
      <c r="DW7" s="25">
        <v>39.75</v>
      </c>
      <c r="DX7" s="25">
        <v>14.13</v>
      </c>
      <c r="DY7" s="25">
        <v>16.77</v>
      </c>
      <c r="DZ7" s="25">
        <v>17.399999999999999</v>
      </c>
      <c r="EA7" s="25">
        <v>18.64</v>
      </c>
      <c r="EB7" s="25">
        <v>19.510000000000002</v>
      </c>
      <c r="EC7" s="25">
        <v>23.75</v>
      </c>
      <c r="ED7" s="25">
        <v>0.09</v>
      </c>
      <c r="EE7" s="25">
        <v>0.09</v>
      </c>
      <c r="EF7" s="25">
        <v>0.65</v>
      </c>
      <c r="EG7" s="25">
        <v>0.6</v>
      </c>
      <c r="EH7" s="25">
        <v>0.19</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2024-01-22T08:10:56Z</cp:lastPrinted>
  <dcterms:created xsi:type="dcterms:W3CDTF">2023-12-05T00:49:15Z</dcterms:created>
  <dcterms:modified xsi:type="dcterms:W3CDTF">2024-01-22T08:11:15Z</dcterms:modified>
  <cp:category/>
</cp:coreProperties>
</file>