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5\32 【1.23】経営比較分析表(令和4年度決算)の分析等について\02疑義　下水【1.29】\"/>
    </mc:Choice>
  </mc:AlternateContent>
  <xr:revisionPtr revIDLastSave="0" documentId="13_ncr:1_{B90F7E60-6FC3-4E41-B005-3B1EF987C5EF}" xr6:coauthVersionLast="45" xr6:coauthVersionMax="45" xr10:uidLastSave="{00000000-0000-0000-0000-000000000000}"/>
  <workbookProtection workbookAlgorithmName="SHA-512" workbookHashValue="lZohWNHS32QHIlpy7tx7vHf157m3aqhSZ1A1uRFhaQRZjalRpuI53BFs2kJazprYh6L15M/oe6h/69543iUkuw==" workbookSaltValue="WLLS37DTI81+zvlqAwYQMg==" workbookSpinCount="100000" lockStructure="1"/>
  <bookViews>
    <workbookView xWindow="28680" yWindow="-120" windowWidth="24240" windowHeight="131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BB10" i="4"/>
  <c r="AT10" i="4"/>
  <c r="W10" i="4"/>
  <c r="P10" i="4"/>
  <c r="I10" i="4"/>
  <c r="BB8" i="4"/>
  <c r="AT8" i="4"/>
  <c r="AL8" i="4"/>
  <c r="W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<sst xmlns="http://schemas.openxmlformats.org/spreadsheetml/2006/main" count="236" uniqueCount="120">
  <si>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</si>
  <si>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</si>
  <si>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</si>
  <si>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</si>
  <si>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</si>
  <si>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</si>
  <si>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</si>
  <si>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</si>
  <si>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</si>
  <si>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</si>
  <si>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</si>
  <si>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</si>
  <si>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</si>
  <si>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</si>
  <si>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</si>
  <si>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</si>
  <si>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</si>
  <si>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</si>
  <si>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</si>
  <si>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</si>
  <si>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</si>
  <si>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</si>
  <si>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</si>
  <si>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</si>
  <si>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</si>
  <si>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</si>
  <si>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</si>
  <si>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</si>
  <si>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</si>
  <si>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</si>
  <si>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</si>
  <si>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</si>
  <si>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</si>
  <si>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</si>
  <si>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</si>
  <si>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</si>
  <si>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</si>
  <si>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</si>
  <si>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</si>
  <si>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</si>
  <si>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</si>
  <si>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</si>
  <si>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</si>
  <si>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</si>
  <si>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</si>
  <si>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</si>
  <si>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</si>
  <si>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</si>
  <si>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</si>
  <si>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</si>
  <si>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</si>
  <si>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</si>
  <si>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</si>
  <si>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</si>
  <si>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</si>
  <si>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</si>
  <si>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</si>
  <si>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</si>
  <si>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</si>
  <si>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</si>
  <si>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</si>
  <si>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</si>
  <si>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</si>
  <si>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</si>
  <si>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</si>
  <si>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</si>
  <si>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</si>
  <si>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</si>
  <si>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</si>
  <si>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</si>
  <si>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</si>
  <si>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</si>
  <si>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</si>
  <si>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</si>
  <si>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</si>
  <si>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</si>
  <si>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</si>
  <si>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</si>
  <si>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</si>
  <si>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</si>
  <si>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</si>
  <si>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</si>
  <si>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</si>
  <si>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</si>
  <si>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</si>
  <si>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</si>
  <si>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</si>
  <si>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</si>
  <si>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</si>
  <si>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</si>
  <si>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</si>
  <si>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</si>
  <si>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</si>
  <si>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</si>
  <si>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</si>
  <si>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</si>
  <si>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</si>
  <si>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</si>
  <si>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</si>
  <si>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</si>
  <si>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</si>
  <si>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</si>
  <si>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</si>
  <si>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</si>
  <si>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</si>
  <si>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</si>
  <si>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</si>
  <si>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</si>
  <si>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</si>
  <si>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</si>
  <si>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</si>
  <si>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</si>
  <si>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</si>
  <si>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</si>
  <si>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</si>
  <si>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</si>
  <si>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</si>
  <si>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収益的収支比率は、前年比改善されている。修繕費用を一般会計からの繰入により対応したことが影響していると考えられる。同様の理由により経費回収率については悪化が見られる。
　令和2年度より使用料の収入が増加していたが、現在も料金収入では汚水処理費を賄うことが出来ず、不足分は一般会計繰入に頼っている状態である。今後は施設設備等の計画的な更新を見据え料金の改定も視野に入れていかなければならない。
　汚水処理原価については、修繕費の増加、動力費の増加などにより経費が増加したため、増加の傾向となっている。今後も処理施設設備の更新を計画的に行いつつ、維持管理費の削減に努めていきたい。
　施設利用率については類似団体の平均には届いていない状況となる。今後の人口減少を踏まえ、適切な施設規模を維持していく必要がある。
　水洗化率についてはここ数年増加傾向にあり、類似団体の平均値は上回っている。今後も住宅リフォーム等と合わせて公共下水道への接続の啓発を行い、水洗化率の向上に努めていきたい。</t>
    <rPh sb="26" eb="28">
      <t>イッパン</t>
    </rPh>
    <rPh sb="28" eb="30">
      <t>カイケイ</t>
    </rPh>
    <rPh sb="33" eb="34">
      <t>ク</t>
    </rPh>
    <rPh sb="34" eb="35">
      <t>イ</t>
    </rPh>
    <rPh sb="38" eb="40">
      <t>タイオウ</t>
    </rPh>
    <rPh sb="58" eb="60">
      <t>ドウヨウ</t>
    </rPh>
    <rPh sb="61" eb="63">
      <t>リユウ</t>
    </rPh>
    <rPh sb="76" eb="78">
      <t>アッカ</t>
    </rPh>
    <rPh sb="79" eb="80">
      <t>ミ</t>
    </rPh>
    <rPh sb="210" eb="212">
      <t>シュウゼン</t>
    </rPh>
    <rPh sb="212" eb="213">
      <t>ヒ</t>
    </rPh>
    <rPh sb="214" eb="216">
      <t>ゾウカ</t>
    </rPh>
    <rPh sb="217" eb="219">
      <t>ドウリョク</t>
    </rPh>
    <rPh sb="219" eb="220">
      <t>ヒ</t>
    </rPh>
    <rPh sb="221" eb="223">
      <t>ゾウカ</t>
    </rPh>
    <rPh sb="228" eb="230">
      <t>ケイヒ</t>
    </rPh>
    <rPh sb="231" eb="233">
      <t>ゾウカ</t>
    </rPh>
    <rPh sb="238" eb="240">
      <t>ゾウカ</t>
    </rPh>
    <rPh sb="241" eb="243">
      <t>ケイコウ</t>
    </rPh>
    <phoneticPr fontId="4"/>
  </si>
  <si>
    <t>　ここ数年は、若干の接続数の増加があるが、人口減少の影響もあり大幅な接続率の増加は見込めない状況となっている。現状料金収入のみで総費用を賄うことは難しく、現在は一般会計の繰入に頼っている状態となっている。
　今後は人口減少も見据えた場合、適切な料金改定が必要となる。また、機械設備等の更新を適切に行い突発的な必要負担を抑え、安定した運営を目指したい。</t>
    <phoneticPr fontId="4"/>
  </si>
  <si>
    <r>
      <t>　供用開始から20年経過しているが、</t>
    </r>
    <r>
      <rPr>
        <sz val="11"/>
        <color rgb="FFFF0000"/>
        <rFont val="ＭＳ ゴシック"/>
        <family val="3"/>
        <charset val="128"/>
      </rPr>
      <t>管渠</t>
    </r>
    <r>
      <rPr>
        <sz val="11"/>
        <color theme="1"/>
        <rFont val="ＭＳ ゴシック"/>
        <family val="3"/>
        <charset val="128"/>
      </rPr>
      <t>の老朽化に伴う大きな問題は発生していない。
　計画を策定し、計画的に行い、突発的な修繕を抑えていきたい。</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</si>
</sst>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20" fontId="5" fillId="0" borderId="6" xfId="0" applyNumberFormat="1" applyFont="1" applyBorder="1" applyAlignment="1" applyProtection="1">
      <alignment horizontal="left" vertical="top" wrapText="1"/>
      <protection locked="0"/>
    </xf>
    <xf numFmtId="20" fontId="5" fillId="0" borderId="0" xfId="0" applyNumberFormat="1" applyFont="1" applyAlignment="1" applyProtection="1">
      <alignment horizontal="left" vertical="top" wrapText="1"/>
      <protection locked="0"/>
    </xf>
    <xf numFmtId="20" fontId="5" fillId="0" borderId="7" xfId="0" applyNumberFormat="1" applyFont="1" applyBorder="1" applyAlignment="1" applyProtection="1">
      <alignment horizontal="left" vertical="top" wrapText="1"/>
      <protection locked="0"/>
    </xf>
    <xf numFmtId="20" fontId="5" fillId="0" borderId="8" xfId="0" applyNumberFormat="1" applyFont="1" applyBorder="1" applyAlignment="1" applyProtection="1">
      <alignment horizontal="left" vertical="top" wrapText="1"/>
      <protection locked="0"/>
    </xf>
    <xf numFmtId="20" fontId="5" fillId="0" borderId="1" xfId="0" applyNumberFormat="1" applyFont="1" applyBorder="1" applyAlignment="1" applyProtection="1">
      <alignment horizontal="left" vertical="top" wrapText="1"/>
      <protection locked="0"/>
    </xf>
    <xf numFmtId="20" fontId="5" fillId="0" borderId="9" xfId="0" applyNumberFormat="1"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AF-4B99-A2A8-3373FB64AB9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32AF-4B99-A2A8-3373FB64AB9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46.06</c:v>
                </c:pt>
                <c:pt idx="1">
                  <c:v>45.59</c:v>
                </c:pt>
                <c:pt idx="2">
                  <c:v>46.76</c:v>
                </c:pt>
                <c:pt idx="3">
                  <c:v>43.78</c:v>
                </c:pt>
                <c:pt idx="4">
                  <c:v>43.95</c:v>
                </c:pt>
              </c:numCache>
            </c:numRef>
          </c:val>
          <c:extLst>
            <c:ext xmlns:c16="http://schemas.microsoft.com/office/drawing/2014/chart" uri="{C3380CC4-5D6E-409C-BE32-E72D297353CC}">
              <c16:uniqueId val="{00000000-4806-41BB-BF3B-80C01888EE8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4806-41BB-BF3B-80C01888EE8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80.63</c:v>
                </c:pt>
                <c:pt idx="1">
                  <c:v>82.31</c:v>
                </c:pt>
                <c:pt idx="2">
                  <c:v>82.9</c:v>
                </c:pt>
                <c:pt idx="3">
                  <c:v>83.5</c:v>
                </c:pt>
                <c:pt idx="4">
                  <c:v>84.57</c:v>
                </c:pt>
              </c:numCache>
            </c:numRef>
          </c:val>
          <c:extLst>
            <c:ext xmlns:c16="http://schemas.microsoft.com/office/drawing/2014/chart" uri="{C3380CC4-5D6E-409C-BE32-E72D297353CC}">
              <c16:uniqueId val="{00000000-6E43-4809-950D-9D146B7C4CE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6E43-4809-950D-9D146B7C4CE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76.38</c:v>
                </c:pt>
                <c:pt idx="1">
                  <c:v>77.180000000000007</c:v>
                </c:pt>
                <c:pt idx="2">
                  <c:v>73.599999999999994</c:v>
                </c:pt>
                <c:pt idx="3">
                  <c:v>74.680000000000007</c:v>
                </c:pt>
                <c:pt idx="4">
                  <c:v>75.260000000000005</c:v>
                </c:pt>
              </c:numCache>
            </c:numRef>
          </c:val>
          <c:extLst>
            <c:ext xmlns:c16="http://schemas.microsoft.com/office/drawing/2014/chart" uri="{C3380CC4-5D6E-409C-BE32-E72D297353CC}">
              <c16:uniqueId val="{00000000-B881-4970-A61C-594B5CCC1F9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81-4970-A61C-594B5CCC1F9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B1-40EE-9C02-DC6617A656E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B1-40EE-9C02-DC6617A656E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E1-417E-A192-733036D070D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E1-417E-A192-733036D070D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50-4651-AED9-65173E6410E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50-4651-AED9-65173E6410E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95-45BD-9C1E-A5FB5747354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95-45BD-9C1E-A5FB5747354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D8F-4487-8D09-24E73FCC770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AD8F-4487-8D09-24E73FCC770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54.03</c:v>
                </c:pt>
                <c:pt idx="1">
                  <c:v>64.36</c:v>
                </c:pt>
                <c:pt idx="2">
                  <c:v>83.19</c:v>
                </c:pt>
                <c:pt idx="3">
                  <c:v>81.67</c:v>
                </c:pt>
                <c:pt idx="4">
                  <c:v>53.94</c:v>
                </c:pt>
              </c:numCache>
            </c:numRef>
          </c:val>
          <c:extLst>
            <c:ext xmlns:c16="http://schemas.microsoft.com/office/drawing/2014/chart" uri="{C3380CC4-5D6E-409C-BE32-E72D297353CC}">
              <c16:uniqueId val="{00000000-652C-4CF7-8678-36C957B9364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652C-4CF7-8678-36C957B9364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294.58</c:v>
                </c:pt>
                <c:pt idx="1">
                  <c:v>247.09</c:v>
                </c:pt>
                <c:pt idx="2">
                  <c:v>193.38</c:v>
                </c:pt>
                <c:pt idx="3">
                  <c:v>197.49</c:v>
                </c:pt>
                <c:pt idx="4">
                  <c:v>304.06</c:v>
                </c:pt>
              </c:numCache>
            </c:numRef>
          </c:val>
          <c:extLst>
            <c:ext xmlns:c16="http://schemas.microsoft.com/office/drawing/2014/chart" uri="{C3380CC4-5D6E-409C-BE32-E72D297353CC}">
              <c16:uniqueId val="{00000000-D89D-4B92-8DC2-811CCE61D2C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D89D-4B92-8DC2-811CCE61D2C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130" zoomScaleNormal="13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最上町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46">
        <f>データ!S6</f>
        <v>7797</v>
      </c>
      <c r="AM8" s="46"/>
      <c r="AN8" s="46"/>
      <c r="AO8" s="46"/>
      <c r="AP8" s="46"/>
      <c r="AQ8" s="46"/>
      <c r="AR8" s="46"/>
      <c r="AS8" s="46"/>
      <c r="AT8" s="45">
        <f>データ!T6</f>
        <v>330.37</v>
      </c>
      <c r="AU8" s="45"/>
      <c r="AV8" s="45"/>
      <c r="AW8" s="45"/>
      <c r="AX8" s="45"/>
      <c r="AY8" s="45"/>
      <c r="AZ8" s="45"/>
      <c r="BA8" s="45"/>
      <c r="BB8" s="45">
        <f>データ!U6</f>
        <v>23.6</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36.1</v>
      </c>
      <c r="Q10" s="45"/>
      <c r="R10" s="45"/>
      <c r="S10" s="45"/>
      <c r="T10" s="45"/>
      <c r="U10" s="45"/>
      <c r="V10" s="45"/>
      <c r="W10" s="45">
        <f>データ!Q6</f>
        <v>81.33</v>
      </c>
      <c r="X10" s="45"/>
      <c r="Y10" s="45"/>
      <c r="Z10" s="45"/>
      <c r="AA10" s="45"/>
      <c r="AB10" s="45"/>
      <c r="AC10" s="45"/>
      <c r="AD10" s="46">
        <f>データ!R6</f>
        <v>2910</v>
      </c>
      <c r="AE10" s="46"/>
      <c r="AF10" s="46"/>
      <c r="AG10" s="46"/>
      <c r="AH10" s="46"/>
      <c r="AI10" s="46"/>
      <c r="AJ10" s="46"/>
      <c r="AK10" s="2"/>
      <c r="AL10" s="46">
        <f>データ!V6</f>
        <v>2787</v>
      </c>
      <c r="AM10" s="46"/>
      <c r="AN10" s="46"/>
      <c r="AO10" s="46"/>
      <c r="AP10" s="46"/>
      <c r="AQ10" s="46"/>
      <c r="AR10" s="46"/>
      <c r="AS10" s="46"/>
      <c r="AT10" s="45">
        <f>データ!W6</f>
        <v>1.41</v>
      </c>
      <c r="AU10" s="45"/>
      <c r="AV10" s="45"/>
      <c r="AW10" s="45"/>
      <c r="AX10" s="45"/>
      <c r="AY10" s="45"/>
      <c r="AZ10" s="45"/>
      <c r="BA10" s="45"/>
      <c r="BB10" s="45">
        <f>データ!X6</f>
        <v>1976.6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117</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119</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44</v>
      </c>
      <c r="O86" s="12" t="str">
        <f>データ!EO6</f>
        <v>【0.23】</v>
      </c>
    </row>
  </sheetData>
  <sheetProtection algorithmName="SHA-512" hashValue="mCw/saMU22TMq5JP1mD4QCs+SlsqfdmGJjWQsIY0T7JQX5O0w7/gF/b1A8TuPjmE9fPIFsbJE+WaJL4LrguqFQ==" saltValue="3RaiHW+l4s0INoOS5HwYi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63622</v>
      </c>
      <c r="D6" s="19">
        <f t="shared" si="3"/>
        <v>47</v>
      </c>
      <c r="E6" s="19">
        <f t="shared" si="3"/>
        <v>17</v>
      </c>
      <c r="F6" s="19">
        <f t="shared" si="3"/>
        <v>1</v>
      </c>
      <c r="G6" s="19">
        <f t="shared" si="3"/>
        <v>0</v>
      </c>
      <c r="H6" s="19" t="str">
        <f t="shared" si="3"/>
        <v>山形県　最上町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36.1</v>
      </c>
      <c r="Q6" s="20">
        <f t="shared" si="3"/>
        <v>81.33</v>
      </c>
      <c r="R6" s="20">
        <f t="shared" si="3"/>
        <v>2910</v>
      </c>
      <c r="S6" s="20">
        <f t="shared" si="3"/>
        <v>7797</v>
      </c>
      <c r="T6" s="20">
        <f t="shared" si="3"/>
        <v>330.37</v>
      </c>
      <c r="U6" s="20">
        <f t="shared" si="3"/>
        <v>23.6</v>
      </c>
      <c r="V6" s="20">
        <f t="shared" si="3"/>
        <v>2787</v>
      </c>
      <c r="W6" s="20">
        <f t="shared" si="3"/>
        <v>1.41</v>
      </c>
      <c r="X6" s="20">
        <f t="shared" si="3"/>
        <v>1976.6</v>
      </c>
      <c r="Y6" s="21">
        <f>IF(Y7="",NA(),Y7)</f>
        <v>76.38</v>
      </c>
      <c r="Z6" s="21">
        <f t="shared" ref="Z6:AH6" si="4">IF(Z7="",NA(),Z7)</f>
        <v>77.180000000000007</v>
      </c>
      <c r="AA6" s="21">
        <f t="shared" si="4"/>
        <v>73.599999999999994</v>
      </c>
      <c r="AB6" s="21">
        <f t="shared" si="4"/>
        <v>74.680000000000007</v>
      </c>
      <c r="AC6" s="21">
        <f t="shared" si="4"/>
        <v>75.260000000000005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54.03</v>
      </c>
      <c r="BR6" s="21">
        <f t="shared" ref="BR6:BZ6" si="8">IF(BR7="",NA(),BR7)</f>
        <v>64.36</v>
      </c>
      <c r="BS6" s="21">
        <f t="shared" si="8"/>
        <v>83.19</v>
      </c>
      <c r="BT6" s="21">
        <f t="shared" si="8"/>
        <v>81.67</v>
      </c>
      <c r="BU6" s="21">
        <f t="shared" si="8"/>
        <v>53.94</v>
      </c>
      <c r="BV6" s="21">
        <f t="shared" si="8"/>
        <v>78.92</v>
      </c>
      <c r="BW6" s="21">
        <f t="shared" si="8"/>
        <v>74.17</v>
      </c>
      <c r="BX6" s="21">
        <f t="shared" si="8"/>
        <v>79.77</v>
      </c>
      <c r="BY6" s="21">
        <f t="shared" si="8"/>
        <v>79.63</v>
      </c>
      <c r="BZ6" s="21">
        <f t="shared" si="8"/>
        <v>76.78</v>
      </c>
      <c r="CA6" s="20" t="str">
        <f>IF(CA7="","",IF(CA7="-","【-】","【"&amp;SUBSTITUTE(TEXT(CA7,"#,##0.00"),"-","△")&amp;"】"))</f>
        <v>【97.61】</v>
      </c>
      <c r="CB6" s="21">
        <f>IF(CB7="",NA(),CB7)</f>
        <v>294.58</v>
      </c>
      <c r="CC6" s="21">
        <f t="shared" ref="CC6:CK6" si="9">IF(CC7="",NA(),CC7)</f>
        <v>247.09</v>
      </c>
      <c r="CD6" s="21">
        <f t="shared" si="9"/>
        <v>193.38</v>
      </c>
      <c r="CE6" s="21">
        <f t="shared" si="9"/>
        <v>197.49</v>
      </c>
      <c r="CF6" s="21">
        <f t="shared" si="9"/>
        <v>304.06</v>
      </c>
      <c r="CG6" s="21">
        <f t="shared" si="9"/>
        <v>220.31</v>
      </c>
      <c r="CH6" s="21">
        <f t="shared" si="9"/>
        <v>230.95</v>
      </c>
      <c r="CI6" s="21">
        <f t="shared" si="9"/>
        <v>214.56</v>
      </c>
      <c r="CJ6" s="21">
        <f t="shared" si="9"/>
        <v>213.66</v>
      </c>
      <c r="CK6" s="21">
        <f t="shared" si="9"/>
        <v>224.31</v>
      </c>
      <c r="CL6" s="20" t="str">
        <f>IF(CL7="","",IF(CL7="-","【-】","【"&amp;SUBSTITUTE(TEXT(CL7,"#,##0.00"),"-","△")&amp;"】"))</f>
        <v>【138.29】</v>
      </c>
      <c r="CM6" s="21">
        <f>IF(CM7="",NA(),CM7)</f>
        <v>46.06</v>
      </c>
      <c r="CN6" s="21">
        <f t="shared" ref="CN6:CV6" si="10">IF(CN7="",NA(),CN7)</f>
        <v>45.59</v>
      </c>
      <c r="CO6" s="21">
        <f t="shared" si="10"/>
        <v>46.76</v>
      </c>
      <c r="CP6" s="21">
        <f t="shared" si="10"/>
        <v>43.78</v>
      </c>
      <c r="CQ6" s="21">
        <f t="shared" si="10"/>
        <v>43.95</v>
      </c>
      <c r="CR6" s="21">
        <f t="shared" si="10"/>
        <v>49.68</v>
      </c>
      <c r="CS6" s="21">
        <f t="shared" si="10"/>
        <v>49.27</v>
      </c>
      <c r="CT6" s="21">
        <f t="shared" si="10"/>
        <v>49.47</v>
      </c>
      <c r="CU6" s="21">
        <f t="shared" si="10"/>
        <v>48.19</v>
      </c>
      <c r="CV6" s="21">
        <f t="shared" si="10"/>
        <v>47.32</v>
      </c>
      <c r="CW6" s="20" t="str">
        <f>IF(CW7="","",IF(CW7="-","【-】","【"&amp;SUBSTITUTE(TEXT(CW7,"#,##0.00"),"-","△")&amp;"】"))</f>
        <v>【59.10】</v>
      </c>
      <c r="CX6" s="21">
        <f>IF(CX7="",NA(),CX7)</f>
        <v>80.63</v>
      </c>
      <c r="CY6" s="21">
        <f t="shared" ref="CY6:DG6" si="11">IF(CY7="",NA(),CY7)</f>
        <v>82.31</v>
      </c>
      <c r="CZ6" s="21">
        <f t="shared" si="11"/>
        <v>82.9</v>
      </c>
      <c r="DA6" s="21">
        <f t="shared" si="11"/>
        <v>83.5</v>
      </c>
      <c r="DB6" s="21">
        <f t="shared" si="11"/>
        <v>84.57</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63622</v>
      </c>
      <c r="D7" s="23">
        <v>47</v>
      </c>
      <c r="E7" s="23">
        <v>17</v>
      </c>
      <c r="F7" s="23">
        <v>1</v>
      </c>
      <c r="G7" s="23">
        <v>0</v>
      </c>
      <c r="H7" s="23" t="s">
        <v>98</v>
      </c>
      <c r="I7" s="23" t="s">
        <v>99</v>
      </c>
      <c r="J7" s="23" t="s">
        <v>100</v>
      </c>
      <c r="K7" s="23" t="s">
        <v>101</v>
      </c>
      <c r="L7" s="23" t="s">
        <v>102</v>
      </c>
      <c r="M7" s="23" t="s">
        <v>103</v>
      </c>
      <c r="N7" s="24" t="s">
        <v>104</v>
      </c>
      <c r="O7" s="24" t="s">
        <v>105</v>
      </c>
      <c r="P7" s="24">
        <v>36.1</v>
      </c>
      <c r="Q7" s="24">
        <v>81.33</v>
      </c>
      <c r="R7" s="24">
        <v>2910</v>
      </c>
      <c r="S7" s="24">
        <v>7797</v>
      </c>
      <c r="T7" s="24">
        <v>330.37</v>
      </c>
      <c r="U7" s="24">
        <v>23.6</v>
      </c>
      <c r="V7" s="24">
        <v>2787</v>
      </c>
      <c r="W7" s="24">
        <v>1.41</v>
      </c>
      <c r="X7" s="24">
        <v>1976.6</v>
      </c>
      <c r="Y7" s="24">
        <v>76.38</v>
      </c>
      <c r="Z7" s="24">
        <v>77.180000000000007</v>
      </c>
      <c r="AA7" s="24">
        <v>73.599999999999994</v>
      </c>
      <c r="AB7" s="24">
        <v>74.680000000000007</v>
      </c>
      <c r="AC7" s="24">
        <v>75.260000000000005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1048.23</v>
      </c>
      <c r="BL7" s="24">
        <v>1130.42</v>
      </c>
      <c r="BM7" s="24">
        <v>1245.0999999999999</v>
      </c>
      <c r="BN7" s="24">
        <v>1108.8</v>
      </c>
      <c r="BO7" s="24">
        <v>1194.56</v>
      </c>
      <c r="BP7" s="24">
        <v>652.82000000000005</v>
      </c>
      <c r="BQ7" s="24">
        <v>54.03</v>
      </c>
      <c r="BR7" s="24">
        <v>64.36</v>
      </c>
      <c r="BS7" s="24">
        <v>83.19</v>
      </c>
      <c r="BT7" s="24">
        <v>81.67</v>
      </c>
      <c r="BU7" s="24">
        <v>53.94</v>
      </c>
      <c r="BV7" s="24">
        <v>78.92</v>
      </c>
      <c r="BW7" s="24">
        <v>74.17</v>
      </c>
      <c r="BX7" s="24">
        <v>79.77</v>
      </c>
      <c r="BY7" s="24">
        <v>79.63</v>
      </c>
      <c r="BZ7" s="24">
        <v>76.78</v>
      </c>
      <c r="CA7" s="24">
        <v>97.61</v>
      </c>
      <c r="CB7" s="24">
        <v>294.58</v>
      </c>
      <c r="CC7" s="24">
        <v>247.09</v>
      </c>
      <c r="CD7" s="24">
        <v>193.38</v>
      </c>
      <c r="CE7" s="24">
        <v>197.49</v>
      </c>
      <c r="CF7" s="24">
        <v>304.06</v>
      </c>
      <c r="CG7" s="24">
        <v>220.31</v>
      </c>
      <c r="CH7" s="24">
        <v>230.95</v>
      </c>
      <c r="CI7" s="24">
        <v>214.56</v>
      </c>
      <c r="CJ7" s="24">
        <v>213.66</v>
      </c>
      <c r="CK7" s="24">
        <v>224.31</v>
      </c>
      <c r="CL7" s="24">
        <v>138.29</v>
      </c>
      <c r="CM7" s="24">
        <v>46.06</v>
      </c>
      <c r="CN7" s="24">
        <v>45.59</v>
      </c>
      <c r="CO7" s="24">
        <v>46.76</v>
      </c>
      <c r="CP7" s="24">
        <v>43.78</v>
      </c>
      <c r="CQ7" s="24">
        <v>43.95</v>
      </c>
      <c r="CR7" s="24">
        <v>49.68</v>
      </c>
      <c r="CS7" s="24">
        <v>49.27</v>
      </c>
      <c r="CT7" s="24">
        <v>49.47</v>
      </c>
      <c r="CU7" s="24">
        <v>48.19</v>
      </c>
      <c r="CV7" s="24">
        <v>47.32</v>
      </c>
      <c r="CW7" s="24">
        <v>59.1</v>
      </c>
      <c r="CX7" s="24">
        <v>80.63</v>
      </c>
      <c r="CY7" s="24">
        <v>82.31</v>
      </c>
      <c r="CZ7" s="24">
        <v>82.9</v>
      </c>
      <c r="DA7" s="24">
        <v>83.5</v>
      </c>
      <c r="DB7" s="24">
        <v>84.57</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2024-01-17T01:37:16Z</cp:lastPrinted>
  <dcterms:created xsi:type="dcterms:W3CDTF">2023-12-12T02:46:24Z</dcterms:created>
  <dcterms:modified xsi:type="dcterms:W3CDTF">2024-01-24T06:27:28Z</dcterms:modified>
  <cp:category/>
</cp:coreProperties>
</file>