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1_水道事業(簡水含む)\24 真室川町〇◎\"/>
    </mc:Choice>
  </mc:AlternateContent>
  <workbookProtection workbookAlgorithmName="SHA-512" workbookHashValue="0S2mXyC7FX8gaEa90jbQWtq5crLz/Ot/0P+/lV4doHHeB4EIvzR1Kk45tycG563WdrW6/uR4EJFlDijg8L1Lfw==" workbookSaltValue="K6zZaSeew6EQ/dXX5D5plA==" workbookSpinCount="100000" lockStructure="1"/>
  <bookViews>
    <workbookView xWindow="0" yWindow="0" windowWidth="20475" windowHeight="78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E85" i="4"/>
  <c r="BB10" i="4"/>
  <c r="AT10" i="4"/>
  <c r="AL10" i="4"/>
  <c r="W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<sst xmlns="http://schemas.openxmlformats.org/spreadsheetml/2006/main" count="228" uniqueCount="113">
  <si>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</si>
  <si>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</si>
  <si>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</si>
  <si>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</si>
  <si>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</si>
  <si>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</si>
  <si>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</si>
  <si>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</si>
  <si>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</si>
  <si>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</si>
  <si>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</si>
  <si>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</si>
  <si>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</si>
  <si>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</si>
  <si>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</si>
  <si>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</si>
  <si>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</si>
  <si>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</si>
  <si>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</si>
  <si>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</si>
  <si>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</si>
  <si>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</si>
  <si>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</si>
  <si>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</si>
  <si>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</si>
  <si>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</si>
  <si>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</si>
  <si>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</si>
  <si>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</si>
  <si>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</si>
  <si>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</si>
  <si>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</si>
  <si>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</si>
  <si>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</si>
  <si>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</si>
  <si>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</si>
  <si>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</si>
  <si>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</si>
  <si>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</si>
  <si>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</si>
  <si>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</si>
  <si>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</si>
  <si>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</si>
  <si>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</si>
  <si>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</si>
  <si>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</si>
  <si>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</si>
  <si>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</si>
  <si>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</si>
  <si>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</si>
  <si>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</si>
  <si>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</si>
  <si>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</si>
  <si>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</si>
  <si>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</si>
  <si>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</si>
  <si>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</si>
  <si>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</si>
  <si>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</si>
  <si>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</si>
  <si>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</si>
  <si>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</si>
  <si>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</si>
  <si>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</si>
  <si>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</si>
  <si>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</si>
  <si>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</si>
  <si>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</si>
  <si>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</si>
  <si>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</si>
  <si>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</si>
  <si>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</si>
  <si>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</si>
  <si>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</si>
  <si>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</si>
  <si>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</si>
  <si>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</si>
  <si>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</si>
  <si>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</si>
  <si>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</si>
  <si>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</si>
  <si>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</si>
  <si>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</si>
  <si>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</si>
  <si>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</si>
  <si>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</si>
  <si>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</si>
  <si>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</si>
  <si>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</si>
  <si>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</si>
  <si>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</si>
  <si>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</si>
  <si>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</si>
  <si>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真室川町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</si>
  <si>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</si>
  <si>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</si>
  <si>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</si>
  <si>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</si>
  <si>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</si>
  <si>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</si>
  <si>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</si>
  <si>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</si>
  <si>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</si>
  <si>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</si>
  <si>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</si>
  <si>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</si>
  <si>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</si>
  <si>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</si>
  <si>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</si>
  <si>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</si>
  <si>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原価償却率については、昭和５０年代より取得していた資産が順次対応年数を経過しているため、今後も増加していくことが見込まれる。老朽管の更新については、これまでに国庫補助金や企業債等の財源を活用しながら事業を実施している。今後は長寿命化計画に基づき、管路や水道施設の更新を行っていく。</t>
    <phoneticPr fontId="4"/>
  </si>
  <si>
    <t>当町は周囲を山々に囲まれた地形であり、集落が点在しているため複数の自己水源により給水を行っていることから、管路延長が長くなっている。今後は人口減少により、水需要の低下も見込まれるため、施設の統廃合や県水受水区域の拡大、近隣市町村との広域連携などにより、経営の効率化を図っていく。</t>
    <rPh sb="133" eb="134">
      <t>ハカ</t>
    </rPh>
    <phoneticPr fontId="4"/>
  </si>
  <si>
    <r>
      <t>経常収支比率については、100％を上回っており、収支を保っているが、料金回収率が全国平均に比べ低くなっている状況に</t>
    </r>
    <r>
      <rPr>
        <sz val="11"/>
        <color rgb="FFFF0000"/>
        <rFont val="ＭＳ ゴシック"/>
        <family val="3"/>
        <charset val="128"/>
      </rPr>
      <t>ある。これは</t>
    </r>
    <r>
      <rPr>
        <sz val="11"/>
        <color theme="1"/>
        <rFont val="ＭＳ ゴシック"/>
        <family val="3"/>
        <charset val="128"/>
      </rPr>
      <t>給水区域が山々を隔てて点在しており、自己水源の維持管理費用を給水収益のみで賄おうとすると高額な給水単価となってしまうため、町民への負担を少しでも減らすべく一般会計からの繰入を行い収支を賄っている状況。今後は自己水源の数を減らし、県水の受水区域を拡大することで維持管理にかかる費用を少しでも抑えることを抑えることを想定しており、令和６年度より町内秋山浄水場の廃止及び県水受水区域の拡大を行うべく予算計上している。
企業債残高対給水収益比率については、年々減少傾向にあるが、今後道路整備にあわせた配水管の布設替工事が予定されており、資本費の平準化を図るため、企業債の借入も想定している。
有収率については、定期的な漏水調査等の実施により前年度比5.48パーセントの増となったが、全国平均と比較すると依然低い状況が続いているため、今後も継続的な漏水調査の実施や無収水量の把握に努め、有収率の向上に努めていく。</t>
    </r>
    <rPh sb="213" eb="214">
      <t>オサ</t>
    </rPh>
    <rPh sb="219" eb="221">
      <t>ソウテイ</t>
    </rPh>
    <rPh sb="226" eb="228">
      <t>レイワ</t>
    </rPh>
    <rPh sb="229" eb="230">
      <t>ネン</t>
    </rPh>
    <rPh sb="230" eb="231">
      <t>ド</t>
    </rPh>
    <rPh sb="233" eb="235">
      <t>チョウナイ</t>
    </rPh>
    <rPh sb="235" eb="237">
      <t>アキヤマ</t>
    </rPh>
    <rPh sb="237" eb="239">
      <t>ジョウスイ</t>
    </rPh>
    <rPh sb="239" eb="240">
      <t>バ</t>
    </rPh>
    <rPh sb="241" eb="243">
      <t>ハイシ</t>
    </rPh>
    <rPh sb="243" eb="244">
      <t>オヨ</t>
    </rPh>
    <rPh sb="245" eb="247">
      <t>ケンスイ</t>
    </rPh>
    <rPh sb="247" eb="249">
      <t>ジュスイ</t>
    </rPh>
    <rPh sb="249" eb="251">
      <t>クイキ</t>
    </rPh>
    <rPh sb="252" eb="254">
      <t>カクダイ</t>
    </rPh>
    <rPh sb="255" eb="256">
      <t>オコナ</t>
    </rPh>
    <rPh sb="259" eb="261">
      <t>ヨサン</t>
    </rPh>
    <rPh sb="261" eb="26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</si>
</sst>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0.76</c:v>
                </c:pt>
                <c:pt idx="1">
                  <c:v>0.53</c:v>
                </c:pt>
                <c:pt idx="2">
                  <c:v>0.35</c:v>
                </c:pt>
                <c:pt idx="3">
                  <c:v>0.1</c:v>
                </c:pt>
                <c:pt idx="4">
                  <c:v>0.13</c:v>
                </c:pt>
              </c:numCache>
            </c:numRef>
          </c:val>
          <c:extLst>
            <c:ext xmlns:c16="http://schemas.microsoft.com/office/drawing/2014/chart" uri="{C3380CC4-5D6E-409C-BE32-E72D297353CC}">
              <c16:uniqueId val="{00000000-38DB-4842-90B2-6293AD9AA1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8DB-4842-90B2-6293AD9AA1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63.02</c:v>
                </c:pt>
                <c:pt idx="1">
                  <c:v>58.83</c:v>
                </c:pt>
                <c:pt idx="2">
                  <c:v>57.84</c:v>
                </c:pt>
                <c:pt idx="3">
                  <c:v>56.82</c:v>
                </c:pt>
                <c:pt idx="4">
                  <c:v>54.35</c:v>
                </c:pt>
              </c:numCache>
            </c:numRef>
          </c:val>
          <c:extLst>
            <c:ext xmlns:c16="http://schemas.microsoft.com/office/drawing/2014/chart" uri="{C3380CC4-5D6E-409C-BE32-E72D297353CC}">
              <c16:uniqueId val="{00000000-430B-49A4-8AFF-3801C46F78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430B-49A4-8AFF-3801C46F78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68.92</c:v>
                </c:pt>
                <c:pt idx="1">
                  <c:v>72.84</c:v>
                </c:pt>
                <c:pt idx="2">
                  <c:v>71.709999999999994</c:v>
                </c:pt>
                <c:pt idx="3">
                  <c:v>72.55</c:v>
                </c:pt>
                <c:pt idx="4">
                  <c:v>78.03</c:v>
                </c:pt>
              </c:numCache>
            </c:numRef>
          </c:val>
          <c:extLst>
            <c:ext xmlns:c16="http://schemas.microsoft.com/office/drawing/2014/chart" uri="{C3380CC4-5D6E-409C-BE32-E72D297353CC}">
              <c16:uniqueId val="{00000000-3DFE-4A11-8552-E3AE453A28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3DFE-4A11-8552-E3AE453A28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100.02</c:v>
                </c:pt>
                <c:pt idx="1">
                  <c:v>101.03</c:v>
                </c:pt>
                <c:pt idx="2">
                  <c:v>100.65</c:v>
                </c:pt>
                <c:pt idx="3">
                  <c:v>100.51</c:v>
                </c:pt>
                <c:pt idx="4">
                  <c:v>101.21</c:v>
                </c:pt>
              </c:numCache>
            </c:numRef>
          </c:val>
          <c:extLst>
            <c:ext xmlns:c16="http://schemas.microsoft.com/office/drawing/2014/chart" uri="{C3380CC4-5D6E-409C-BE32-E72D297353CC}">
              <c16:uniqueId val="{00000000-BDBD-4319-9F4D-11E2899D16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BDBD-4319-9F4D-11E2899D16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51.47</c:v>
                </c:pt>
                <c:pt idx="1">
                  <c:v>53.45</c:v>
                </c:pt>
                <c:pt idx="2">
                  <c:v>55.88</c:v>
                </c:pt>
                <c:pt idx="3">
                  <c:v>58.02</c:v>
                </c:pt>
                <c:pt idx="4">
                  <c:v>60.16</c:v>
                </c:pt>
              </c:numCache>
            </c:numRef>
          </c:val>
          <c:extLst>
            <c:ext xmlns:c16="http://schemas.microsoft.com/office/drawing/2014/chart" uri="{C3380CC4-5D6E-409C-BE32-E72D297353CC}">
              <c16:uniqueId val="{00000000-BCE7-40AE-8DEB-EF2DB3AA91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BCE7-40AE-8DEB-EF2DB3AA91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5.91</c:v>
                </c:pt>
                <c:pt idx="1">
                  <c:v>7.34</c:v>
                </c:pt>
                <c:pt idx="2">
                  <c:v>1.1599999999999999</c:v>
                </c:pt>
                <c:pt idx="3">
                  <c:v>5.58</c:v>
                </c:pt>
                <c:pt idx="4">
                  <c:v>4.54</c:v>
                </c:pt>
              </c:numCache>
            </c:numRef>
          </c:val>
          <c:extLst>
            <c:ext xmlns:c16="http://schemas.microsoft.com/office/drawing/2014/chart" uri="{C3380CC4-5D6E-409C-BE32-E72D297353CC}">
              <c16:uniqueId val="{00000000-758F-4687-B423-2756218CE5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758F-4687-B423-2756218CE5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16.829999999999998</c:v>
                </c:pt>
                <c:pt idx="1">
                  <c:v>0</c:v>
                </c:pt>
                <c:pt idx="2">
                  <c:v>0</c:v>
                </c:pt>
                <c:pt idx="3">
                  <c:v>0</c:v>
                </c:pt>
                <c:pt idx="4">
                  <c:v>0</c:v>
                </c:pt>
              </c:numCache>
            </c:numRef>
          </c:val>
          <c:extLst>
            <c:ext xmlns:c16="http://schemas.microsoft.com/office/drawing/2014/chart" uri="{C3380CC4-5D6E-409C-BE32-E72D297353CC}">
              <c16:uniqueId val="{00000000-352A-4C69-8ACF-31ACAD3E88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352A-4C69-8ACF-31ACAD3E88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126.91</c:v>
                </c:pt>
                <c:pt idx="1">
                  <c:v>146.71</c:v>
                </c:pt>
                <c:pt idx="2">
                  <c:v>180.55</c:v>
                </c:pt>
                <c:pt idx="3">
                  <c:v>159.94999999999999</c:v>
                </c:pt>
                <c:pt idx="4">
                  <c:v>182.71</c:v>
                </c:pt>
              </c:numCache>
            </c:numRef>
          </c:val>
          <c:extLst>
            <c:ext xmlns:c16="http://schemas.microsoft.com/office/drawing/2014/chart" uri="{C3380CC4-5D6E-409C-BE32-E72D297353CC}">
              <c16:uniqueId val="{00000000-0540-49EF-AB3B-5229BEAF07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540-49EF-AB3B-5229BEAF07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747.51</c:v>
                </c:pt>
                <c:pt idx="1">
                  <c:v>723.4</c:v>
                </c:pt>
                <c:pt idx="2">
                  <c:v>687.74</c:v>
                </c:pt>
                <c:pt idx="3">
                  <c:v>625.9</c:v>
                </c:pt>
                <c:pt idx="4">
                  <c:v>550.29999999999995</c:v>
                </c:pt>
              </c:numCache>
            </c:numRef>
          </c:val>
          <c:extLst>
            <c:ext xmlns:c16="http://schemas.microsoft.com/office/drawing/2014/chart" uri="{C3380CC4-5D6E-409C-BE32-E72D297353CC}">
              <c16:uniqueId val="{00000000-3B9D-4EEF-BBC4-48ADEC21AF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B9D-4EEF-BBC4-48ADEC21AF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55.95</c:v>
                </c:pt>
                <c:pt idx="1">
                  <c:v>57.2</c:v>
                </c:pt>
                <c:pt idx="2">
                  <c:v>55.86</c:v>
                </c:pt>
                <c:pt idx="3">
                  <c:v>66.88</c:v>
                </c:pt>
                <c:pt idx="4">
                  <c:v>58.95</c:v>
                </c:pt>
              </c:numCache>
            </c:numRef>
          </c:val>
          <c:extLst>
            <c:ext xmlns:c16="http://schemas.microsoft.com/office/drawing/2014/chart" uri="{C3380CC4-5D6E-409C-BE32-E72D297353CC}">
              <c16:uniqueId val="{00000000-5D4F-4E42-95B8-EB0226917A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5D4F-4E42-95B8-EB0226917A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518.13</c:v>
                </c:pt>
                <c:pt idx="1">
                  <c:v>488.83</c:v>
                </c:pt>
                <c:pt idx="2">
                  <c:v>499.71</c:v>
                </c:pt>
                <c:pt idx="3">
                  <c:v>418.69</c:v>
                </c:pt>
                <c:pt idx="4">
                  <c:v>470.49</c:v>
                </c:pt>
              </c:numCache>
            </c:numRef>
          </c:val>
          <c:extLst>
            <c:ext xmlns:c16="http://schemas.microsoft.com/office/drawing/2014/chart" uri="{C3380CC4-5D6E-409C-BE32-E72D297353CC}">
              <c16:uniqueId val="{00000000-0556-47C2-AF08-6C010AC47B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556-47C2-AF08-6C010AC47B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真室川町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6884</v>
      </c>
      <c r="AM8" s="66"/>
      <c r="AN8" s="66"/>
      <c r="AO8" s="66"/>
      <c r="AP8" s="66"/>
      <c r="AQ8" s="66"/>
      <c r="AR8" s="66"/>
      <c r="AS8" s="66"/>
      <c r="AT8" s="37">
        <f>データ!$S$6</f>
        <v>374.22</v>
      </c>
      <c r="AU8" s="38"/>
      <c r="AV8" s="38"/>
      <c r="AW8" s="38"/>
      <c r="AX8" s="38"/>
      <c r="AY8" s="38"/>
      <c r="AZ8" s="38"/>
      <c r="BA8" s="38"/>
      <c r="BB8" s="55">
        <f>データ!$T$6</f>
        <v>18.399999999999999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71.040000000000006</v>
      </c>
      <c r="J10" s="38"/>
      <c r="K10" s="38"/>
      <c r="L10" s="38"/>
      <c r="M10" s="38"/>
      <c r="N10" s="38"/>
      <c r="O10" s="65"/>
      <c r="P10" s="55">
        <f>データ!$P$6</f>
        <v>95.11</v>
      </c>
      <c r="Q10" s="55"/>
      <c r="R10" s="55"/>
      <c r="S10" s="55"/>
      <c r="T10" s="55"/>
      <c r="U10" s="55"/>
      <c r="V10" s="55"/>
      <c r="W10" s="66">
        <f>データ!$Q$6</f>
        <v>5225</v>
      </c>
      <c r="X10" s="66"/>
      <c r="Y10" s="66"/>
      <c r="Z10" s="66"/>
      <c r="AA10" s="66"/>
      <c r="AB10" s="66"/>
      <c r="AC10" s="66"/>
      <c r="AD10" s="2"/>
      <c r="AE10" s="2"/>
      <c r="AF10" s="2"/>
      <c r="AG10" s="2"/>
      <c r="AH10" s="2"/>
      <c r="AI10" s="2"/>
      <c r="AJ10" s="2"/>
      <c r="AK10" s="2"/>
      <c r="AL10" s="66">
        <f>データ!$U$6</f>
        <v>6460</v>
      </c>
      <c r="AM10" s="66"/>
      <c r="AN10" s="66"/>
      <c r="AO10" s="66"/>
      <c r="AP10" s="66"/>
      <c r="AQ10" s="66"/>
      <c r="AR10" s="66"/>
      <c r="AS10" s="66"/>
      <c r="AT10" s="37">
        <f>データ!$V$6</f>
        <v>42.1</v>
      </c>
      <c r="AU10" s="38"/>
      <c r="AV10" s="38"/>
      <c r="AW10" s="38"/>
      <c r="AX10" s="38"/>
      <c r="AY10" s="38"/>
      <c r="AZ10" s="38"/>
      <c r="BA10" s="38"/>
      <c r="BB10" s="55">
        <f>データ!$W$6</f>
        <v>153.44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NUk4mAb/7Dh2CJ/DeM1JPlkO/V/qMNnaF6o7/xJocBF9eqCWUNw4GR8u+3N8dtM7shxygly8UWWUdD8FPBAfQ==" saltValue="7uTxMdBB3tJMuR55hWnF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63649</v>
      </c>
      <c r="D6" s="20">
        <f t="shared" si="3"/>
        <v>46</v>
      </c>
      <c r="E6" s="20">
        <f t="shared" si="3"/>
        <v>1</v>
      </c>
      <c r="F6" s="20">
        <f t="shared" si="3"/>
        <v>0</v>
      </c>
      <c r="G6" s="20">
        <f t="shared" si="3"/>
        <v>1</v>
      </c>
      <c r="H6" s="20" t="str">
        <f t="shared" si="3"/>
        <v>山形県　真室川町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71.040000000000006</v>
      </c>
      <c r="P6" s="21">
        <f t="shared" si="3"/>
        <v>95.11</v>
      </c>
      <c r="Q6" s="21">
        <f t="shared" si="3"/>
        <v>5225</v>
      </c>
      <c r="R6" s="21">
        <f t="shared" si="3"/>
        <v>6884</v>
      </c>
      <c r="S6" s="21">
        <f t="shared" si="3"/>
        <v>374.22</v>
      </c>
      <c r="T6" s="21">
        <f t="shared" si="3"/>
        <v>18.399999999999999</v>
      </c>
      <c r="U6" s="21">
        <f t="shared" si="3"/>
        <v>6460</v>
      </c>
      <c r="V6" s="21">
        <f t="shared" si="3"/>
        <v>42.1</v>
      </c>
      <c r="W6" s="21">
        <f t="shared" si="3"/>
        <v>153.44</v>
      </c>
      <c r="X6" s="22">
        <f>IF(X7="",NA(),X7)</f>
        <v>100.02</v>
      </c>
      <c r="Y6" s="22">
        <f t="shared" ref="Y6:AG6" si="4">IF(Y7="",NA(),Y7)</f>
        <v>101.03</v>
      </c>
      <c r="Z6" s="22">
        <f t="shared" si="4"/>
        <v>100.65</v>
      </c>
      <c r="AA6" s="22">
        <f t="shared" si="4"/>
        <v>100.51</v>
      </c>
      <c r="AB6" s="22">
        <f t="shared" si="4"/>
        <v>101.21</v>
      </c>
      <c r="AC6" s="22">
        <f t="shared" si="4"/>
        <v>103.81</v>
      </c>
      <c r="AD6" s="22">
        <f t="shared" si="4"/>
        <v>104.35</v>
      </c>
      <c r="AE6" s="22">
        <f t="shared" si="4"/>
        <v>105.34</v>
      </c>
      <c r="AF6" s="22">
        <f t="shared" si="4"/>
        <v>105.77</v>
      </c>
      <c r="AG6" s="22">
        <f t="shared" si="4"/>
        <v>104.82</v>
      </c>
      <c r="AH6" s="21" t="str">
        <f>IF(AH7="","",IF(AH7="-","【-】","【"&amp;SUBSTITUTE(TEXT(AH7,"#,##0.00"),"-","△")&amp;"】"))</f>
        <v>【108.70】</v>
      </c>
      <c r="AI6" s="22">
        <f>IF(AI7="",NA(),AI7)</f>
        <v>16.829999999999998</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126.91</v>
      </c>
      <c r="AU6" s="22">
        <f t="shared" ref="AU6:BC6" si="6">IF(AU7="",NA(),AU7)</f>
        <v>146.71</v>
      </c>
      <c r="AV6" s="22">
        <f t="shared" si="6"/>
        <v>180.55</v>
      </c>
      <c r="AW6" s="22">
        <f t="shared" si="6"/>
        <v>159.94999999999999</v>
      </c>
      <c r="AX6" s="22">
        <f t="shared" si="6"/>
        <v>182.71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747.51</v>
      </c>
      <c r="BF6" s="22">
        <f t="shared" ref="BF6:BN6" si="7">IF(BF7="",NA(),BF7)</f>
        <v>723.4</v>
      </c>
      <c r="BG6" s="22">
        <f t="shared" si="7"/>
        <v>687.74</v>
      </c>
      <c r="BH6" s="22">
        <f t="shared" si="7"/>
        <v>625.9</v>
      </c>
      <c r="BI6" s="22">
        <f t="shared" si="7"/>
        <v>550.29999999999995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55.95</v>
      </c>
      <c r="BQ6" s="22">
        <f t="shared" ref="BQ6:BY6" si="8">IF(BQ7="",NA(),BQ7)</f>
        <v>57.2</v>
      </c>
      <c r="BR6" s="22">
        <f t="shared" si="8"/>
        <v>55.86</v>
      </c>
      <c r="BS6" s="22">
        <f t="shared" si="8"/>
        <v>66.88</v>
      </c>
      <c r="BT6" s="22">
        <f t="shared" si="8"/>
        <v>58.95</v>
      </c>
      <c r="BU6" s="22">
        <f t="shared" si="8"/>
        <v>84.77</v>
      </c>
      <c r="BV6" s="22">
        <f t="shared" si="8"/>
        <v>87.11</v>
      </c>
      <c r="BW6" s="22">
        <f t="shared" si="8"/>
        <v>82.78</v>
      </c>
      <c r="BX6" s="22">
        <f t="shared" si="8"/>
        <v>84.82</v>
      </c>
      <c r="BY6" s="22">
        <f t="shared" si="8"/>
        <v>82.29</v>
      </c>
      <c r="BZ6" s="21" t="str">
        <f>IF(BZ7="","",IF(BZ7="-","【-】","【"&amp;SUBSTITUTE(TEXT(BZ7,"#,##0.00"),"-","△")&amp;"】"))</f>
        <v>【97.47】</v>
      </c>
      <c r="CA6" s="22">
        <f>IF(CA7="",NA(),CA7)</f>
        <v>518.13</v>
      </c>
      <c r="CB6" s="22">
        <f t="shared" ref="CB6:CJ6" si="9">IF(CB7="",NA(),CB7)</f>
        <v>488.83</v>
      </c>
      <c r="CC6" s="22">
        <f t="shared" si="9"/>
        <v>499.71</v>
      </c>
      <c r="CD6" s="22">
        <f t="shared" si="9"/>
        <v>418.69</v>
      </c>
      <c r="CE6" s="22">
        <f t="shared" si="9"/>
        <v>470.49</v>
      </c>
      <c r="CF6" s="22">
        <f t="shared" si="9"/>
        <v>227.27</v>
      </c>
      <c r="CG6" s="22">
        <f t="shared" si="9"/>
        <v>223.98</v>
      </c>
      <c r="CH6" s="22">
        <f t="shared" si="9"/>
        <v>225.09</v>
      </c>
      <c r="CI6" s="22">
        <f t="shared" si="9"/>
        <v>224.82</v>
      </c>
      <c r="CJ6" s="22">
        <f t="shared" si="9"/>
        <v>230.85</v>
      </c>
      <c r="CK6" s="21" t="str">
        <f>IF(CK7="","",IF(CK7="-","【-】","【"&amp;SUBSTITUTE(TEXT(CK7,"#,##0.00"),"-","△")&amp;"】"))</f>
        <v>【174.75】</v>
      </c>
      <c r="CL6" s="22">
        <f>IF(CL7="",NA(),CL7)</f>
        <v>63.02</v>
      </c>
      <c r="CM6" s="22">
        <f t="shared" ref="CM6:CU6" si="10">IF(CM7="",NA(),CM7)</f>
        <v>58.83</v>
      </c>
      <c r="CN6" s="22">
        <f t="shared" si="10"/>
        <v>57.84</v>
      </c>
      <c r="CO6" s="22">
        <f t="shared" si="10"/>
        <v>56.82</v>
      </c>
      <c r="CP6" s="22">
        <f t="shared" si="10"/>
        <v>54.35</v>
      </c>
      <c r="CQ6" s="22">
        <f t="shared" si="10"/>
        <v>50.29</v>
      </c>
      <c r="CR6" s="22">
        <f t="shared" si="10"/>
        <v>49.64</v>
      </c>
      <c r="CS6" s="22">
        <f t="shared" si="10"/>
        <v>49.38</v>
      </c>
      <c r="CT6" s="22">
        <f t="shared" si="10"/>
        <v>50.09</v>
      </c>
      <c r="CU6" s="22">
        <f t="shared" si="10"/>
        <v>50.1</v>
      </c>
      <c r="CV6" s="21" t="str">
        <f>IF(CV7="","",IF(CV7="-","【-】","【"&amp;SUBSTITUTE(TEXT(CV7,"#,##0.00"),"-","△")&amp;"】"))</f>
        <v>【59.97】</v>
      </c>
      <c r="CW6" s="22">
        <f>IF(CW7="",NA(),CW7)</f>
        <v>68.92</v>
      </c>
      <c r="CX6" s="22">
        <f t="shared" ref="CX6:DF6" si="11">IF(CX7="",NA(),CX7)</f>
        <v>72.84</v>
      </c>
      <c r="CY6" s="22">
        <f t="shared" si="11"/>
        <v>71.709999999999994</v>
      </c>
      <c r="CZ6" s="22">
        <f t="shared" si="11"/>
        <v>72.55</v>
      </c>
      <c r="DA6" s="22">
        <f t="shared" si="11"/>
        <v>78.03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51.47</v>
      </c>
      <c r="DI6" s="22">
        <f t="shared" ref="DI6:DQ6" si="12">IF(DI7="",NA(),DI7)</f>
        <v>53.45</v>
      </c>
      <c r="DJ6" s="22">
        <f t="shared" si="12"/>
        <v>55.88</v>
      </c>
      <c r="DK6" s="22">
        <f t="shared" si="12"/>
        <v>58.02</v>
      </c>
      <c r="DL6" s="22">
        <f t="shared" si="12"/>
        <v>60.16</v>
      </c>
      <c r="DM6" s="22">
        <f t="shared" si="12"/>
        <v>45.85</v>
      </c>
      <c r="DN6" s="22">
        <f t="shared" si="12"/>
        <v>47.31</v>
      </c>
      <c r="DO6" s="22">
        <f t="shared" si="12"/>
        <v>47.5</v>
      </c>
      <c r="DP6" s="22">
        <f t="shared" si="12"/>
        <v>48.41</v>
      </c>
      <c r="DQ6" s="22">
        <f t="shared" si="12"/>
        <v>50.02</v>
      </c>
      <c r="DR6" s="21" t="str">
        <f>IF(DR7="","",IF(DR7="-","【-】","【"&amp;SUBSTITUTE(TEXT(DR7,"#,##0.00"),"-","△")&amp;"】"))</f>
        <v>【51.51】</v>
      </c>
      <c r="DS6" s="22">
        <f>IF(DS7="",NA(),DS7)</f>
        <v>5.91</v>
      </c>
      <c r="DT6" s="22">
        <f t="shared" ref="DT6:EB6" si="13">IF(DT7="",NA(),DT7)</f>
        <v>7.34</v>
      </c>
      <c r="DU6" s="22">
        <f t="shared" si="13"/>
        <v>1.1599999999999999</v>
      </c>
      <c r="DV6" s="22">
        <f t="shared" si="13"/>
        <v>5.58</v>
      </c>
      <c r="DW6" s="22">
        <f t="shared" si="13"/>
        <v>4.54</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0.76</v>
      </c>
      <c r="EE6" s="22">
        <f t="shared" ref="EE6:EM6" si="14">IF(EE7="",NA(),EE7)</f>
        <v>0.53</v>
      </c>
      <c r="EF6" s="22">
        <f t="shared" si="14"/>
        <v>0.35</v>
      </c>
      <c r="EG6" s="22">
        <f t="shared" si="14"/>
        <v>0.1</v>
      </c>
      <c r="EH6" s="22">
        <f t="shared" si="14"/>
        <v>0.13</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63649</v>
      </c>
      <c r="D7" s="24">
        <v>46</v>
      </c>
      <c r="E7" s="24">
        <v>1</v>
      </c>
      <c r="F7" s="24">
        <v>0</v>
      </c>
      <c r="G7" s="24">
        <v>1</v>
      </c>
      <c r="H7" s="24" t="s">
        <v>93</v>
      </c>
      <c r="I7" s="24" t="s">
        <v>94</v>
      </c>
      <c r="J7" s="24" t="s">
        <v>95</v>
      </c>
      <c r="K7" s="24" t="s">
        <v>96</v>
      </c>
      <c r="L7" s="24" t="s">
        <v>97</v>
      </c>
      <c r="M7" s="24" t="s">
        <v>98</v>
      </c>
      <c r="N7" s="25" t="s">
        <v>99</v>
      </c>
      <c r="O7" s="25">
        <v>71.040000000000006</v>
      </c>
      <c r="P7" s="25">
        <v>95.11</v>
      </c>
      <c r="Q7" s="25">
        <v>5225</v>
      </c>
      <c r="R7" s="25">
        <v>6884</v>
      </c>
      <c r="S7" s="25">
        <v>374.22</v>
      </c>
      <c r="T7" s="25">
        <v>18.399999999999999</v>
      </c>
      <c r="U7" s="25">
        <v>6460</v>
      </c>
      <c r="V7" s="25">
        <v>42.1</v>
      </c>
      <c r="W7" s="25">
        <v>153.44</v>
      </c>
      <c r="X7" s="25">
        <v>100.02</v>
      </c>
      <c r="Y7" s="25">
        <v>101.03</v>
      </c>
      <c r="Z7" s="25">
        <v>100.65</v>
      </c>
      <c r="AA7" s="25">
        <v>100.51</v>
      </c>
      <c r="AB7" s="25">
        <v>101.21</v>
      </c>
      <c r="AC7" s="25">
        <v>103.81</v>
      </c>
      <c r="AD7" s="25">
        <v>104.35</v>
      </c>
      <c r="AE7" s="25">
        <v>105.34</v>
      </c>
      <c r="AF7" s="25">
        <v>105.77</v>
      </c>
      <c r="AG7" s="25">
        <v>104.82</v>
      </c>
      <c r="AH7" s="25">
        <v>108.7</v>
      </c>
      <c r="AI7" s="25">
        <v>16.829999999999998</v>
      </c>
      <c r="AJ7" s="25">
        <v>0</v>
      </c>
      <c r="AK7" s="25">
        <v>0</v>
      </c>
      <c r="AL7" s="25">
        <v>0</v>
      </c>
      <c r="AM7" s="25">
        <v>0</v>
      </c>
      <c r="AN7" s="25">
        <v>25.66</v>
      </c>
      <c r="AO7" s="25">
        <v>21.69</v>
      </c>
      <c r="AP7" s="25">
        <v>24.04</v>
      </c>
      <c r="AQ7" s="25">
        <v>28.03</v>
      </c>
      <c r="AR7" s="25">
        <v>26.73</v>
      </c>
      <c r="AS7" s="25">
        <v>1.34</v>
      </c>
      <c r="AT7" s="25">
        <v>126.91</v>
      </c>
      <c r="AU7" s="25">
        <v>146.71</v>
      </c>
      <c r="AV7" s="25">
        <v>180.55</v>
      </c>
      <c r="AW7" s="25">
        <v>159.94999999999999</v>
      </c>
      <c r="AX7" s="25">
        <v>182.71</v>
      </c>
      <c r="AY7" s="25">
        <v>300.14</v>
      </c>
      <c r="AZ7" s="25">
        <v>301.04000000000002</v>
      </c>
      <c r="BA7" s="25">
        <v>305.08</v>
      </c>
      <c r="BB7" s="25">
        <v>305.33999999999997</v>
      </c>
      <c r="BC7" s="25">
        <v>310.01</v>
      </c>
      <c r="BD7" s="25">
        <v>252.29</v>
      </c>
      <c r="BE7" s="25">
        <v>747.51</v>
      </c>
      <c r="BF7" s="25">
        <v>723.4</v>
      </c>
      <c r="BG7" s="25">
        <v>687.74</v>
      </c>
      <c r="BH7" s="25">
        <v>625.9</v>
      </c>
      <c r="BI7" s="25">
        <v>550.29999999999995</v>
      </c>
      <c r="BJ7" s="25">
        <v>566.65</v>
      </c>
      <c r="BK7" s="25">
        <v>551.62</v>
      </c>
      <c r="BL7" s="25">
        <v>585.59</v>
      </c>
      <c r="BM7" s="25">
        <v>561.34</v>
      </c>
      <c r="BN7" s="25">
        <v>538.33000000000004</v>
      </c>
      <c r="BO7" s="25">
        <v>268.07</v>
      </c>
      <c r="BP7" s="25">
        <v>55.95</v>
      </c>
      <c r="BQ7" s="25">
        <v>57.2</v>
      </c>
      <c r="BR7" s="25">
        <v>55.86</v>
      </c>
      <c r="BS7" s="25">
        <v>66.88</v>
      </c>
      <c r="BT7" s="25">
        <v>58.95</v>
      </c>
      <c r="BU7" s="25">
        <v>84.77</v>
      </c>
      <c r="BV7" s="25">
        <v>87.11</v>
      </c>
      <c r="BW7" s="25">
        <v>82.78</v>
      </c>
      <c r="BX7" s="25">
        <v>84.82</v>
      </c>
      <c r="BY7" s="25">
        <v>82.29</v>
      </c>
      <c r="BZ7" s="25">
        <v>97.47</v>
      </c>
      <c r="CA7" s="25">
        <v>518.13</v>
      </c>
      <c r="CB7" s="25">
        <v>488.83</v>
      </c>
      <c r="CC7" s="25">
        <v>499.71</v>
      </c>
      <c r="CD7" s="25">
        <v>418.69</v>
      </c>
      <c r="CE7" s="25">
        <v>470.49</v>
      </c>
      <c r="CF7" s="25">
        <v>227.27</v>
      </c>
      <c r="CG7" s="25">
        <v>223.98</v>
      </c>
      <c r="CH7" s="25">
        <v>225.09</v>
      </c>
      <c r="CI7" s="25">
        <v>224.82</v>
      </c>
      <c r="CJ7" s="25">
        <v>230.85</v>
      </c>
      <c r="CK7" s="25">
        <v>174.75</v>
      </c>
      <c r="CL7" s="25">
        <v>63.02</v>
      </c>
      <c r="CM7" s="25">
        <v>58.83</v>
      </c>
      <c r="CN7" s="25">
        <v>57.84</v>
      </c>
      <c r="CO7" s="25">
        <v>56.82</v>
      </c>
      <c r="CP7" s="25">
        <v>54.35</v>
      </c>
      <c r="CQ7" s="25">
        <v>50.29</v>
      </c>
      <c r="CR7" s="25">
        <v>49.64</v>
      </c>
      <c r="CS7" s="25">
        <v>49.38</v>
      </c>
      <c r="CT7" s="25">
        <v>50.09</v>
      </c>
      <c r="CU7" s="25">
        <v>50.1</v>
      </c>
      <c r="CV7" s="25">
        <v>59.97</v>
      </c>
      <c r="CW7" s="25">
        <v>68.92</v>
      </c>
      <c r="CX7" s="25">
        <v>72.84</v>
      </c>
      <c r="CY7" s="25">
        <v>71.709999999999994</v>
      </c>
      <c r="CZ7" s="25">
        <v>72.55</v>
      </c>
      <c r="DA7" s="25">
        <v>78.03</v>
      </c>
      <c r="DB7" s="25">
        <v>77.73</v>
      </c>
      <c r="DC7" s="25">
        <v>78.09</v>
      </c>
      <c r="DD7" s="25">
        <v>78.010000000000005</v>
      </c>
      <c r="DE7" s="25">
        <v>77.599999999999994</v>
      </c>
      <c r="DF7" s="25">
        <v>77.3</v>
      </c>
      <c r="DG7" s="25">
        <v>89.76</v>
      </c>
      <c r="DH7" s="25">
        <v>51.47</v>
      </c>
      <c r="DI7" s="25">
        <v>53.45</v>
      </c>
      <c r="DJ7" s="25">
        <v>55.88</v>
      </c>
      <c r="DK7" s="25">
        <v>58.02</v>
      </c>
      <c r="DL7" s="25">
        <v>60.16</v>
      </c>
      <c r="DM7" s="25">
        <v>45.85</v>
      </c>
      <c r="DN7" s="25">
        <v>47.31</v>
      </c>
      <c r="DO7" s="25">
        <v>47.5</v>
      </c>
      <c r="DP7" s="25">
        <v>48.41</v>
      </c>
      <c r="DQ7" s="25">
        <v>50.02</v>
      </c>
      <c r="DR7" s="25">
        <v>51.51</v>
      </c>
      <c r="DS7" s="25">
        <v>5.91</v>
      </c>
      <c r="DT7" s="25">
        <v>7.34</v>
      </c>
      <c r="DU7" s="25">
        <v>1.1599999999999999</v>
      </c>
      <c r="DV7" s="25">
        <v>5.58</v>
      </c>
      <c r="DW7" s="25">
        <v>4.54</v>
      </c>
      <c r="DX7" s="25">
        <v>14.13</v>
      </c>
      <c r="DY7" s="25">
        <v>16.77</v>
      </c>
      <c r="DZ7" s="25">
        <v>17.399999999999999</v>
      </c>
      <c r="EA7" s="25">
        <v>18.64</v>
      </c>
      <c r="EB7" s="25">
        <v>19.510000000000002</v>
      </c>
      <c r="EC7" s="25">
        <v>23.75</v>
      </c>
      <c r="ED7" s="25">
        <v>0.76</v>
      </c>
      <c r="EE7" s="25">
        <v>0.53</v>
      </c>
      <c r="EF7" s="25">
        <v>0.35</v>
      </c>
      <c r="EG7" s="25">
        <v>0.1</v>
      </c>
      <c r="EH7" s="25">
        <v>0.13</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2023-12-05T00:49:17Z</dcterms:created>
  <dcterms:modified xsi:type="dcterms:W3CDTF">2024-01-29T07:28:10Z</dcterms:modified>
  <cp:category/>
</cp:coreProperties>
</file>