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92.168.168.10\地域整備課\上下水道係\takao\上下水道係\共通（調査・報告等）\経営比較分析表\R04年度\【経営比較分析表】2022_063657_47_010\"/>
    </mc:Choice>
  </mc:AlternateContent>
  <xr:revisionPtr revIDLastSave="0" documentId="13_ncr:1_{A9A95E7D-37AC-414D-9B26-6E3E77D0EAED}" xr6:coauthVersionLast="45" xr6:coauthVersionMax="45" xr10:uidLastSave="{00000000-0000-0000-0000-000000000000}"/>
  <workbookProtection workbookAlgorithmName="SHA-512" workbookHashValue="PwuBsPYtMArimC9QJTZZ2PTtGL1nNbdxKAs0rLUNaVwkgOTZWOl70Uc6CYZ0CGUfHYznwkKQ0bnTw+AUD5UUbA==" workbookSaltValue="wJRj81fuiElKCGZ0UKFLl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P6" i="5"/>
  <c r="O6" i="5"/>
  <c r="I10" i="4" s="1"/>
  <c r="N6" i="5"/>
  <c r="M6" i="5"/>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E85" i="4"/>
  <c r="AL10" i="4"/>
  <c r="W10" i="4"/>
  <c r="P10" i="4"/>
  <c r="B10" i="4"/>
  <c r="BB8" i="4"/>
  <c r="AD8" i="4"/>
  <c r="P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<sst xmlns="http://schemas.openxmlformats.org/spreadsheetml/2006/main" count="233" uniqueCount="117">
  <si>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</si>
  <si>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</si>
  <si>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</si>
  <si>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</si>
  <si>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</si>
  <si>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</si>
  <si>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</si>
  <si>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</si>
  <si>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</si>
  <si>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</si>
  <si>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</si>
  <si>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</si>
  <si>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</si>
  <si>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</si>
  <si>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</si>
  <si>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</si>
  <si>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</si>
  <si>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</si>
  <si>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</si>
  <si>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</si>
  <si>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</si>
  <si>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</si>
  <si>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</si>
  <si>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</si>
  <si>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</si>
  <si>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</si>
  <si>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</si>
  <si>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</si>
  <si>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</si>
  <si>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</si>
  <si>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</si>
  <si>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</si>
  <si>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</si>
  <si>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</si>
  <si>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</si>
  <si>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</si>
  <si>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</si>
  <si>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</si>
  <si>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</si>
  <si>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</si>
  <si>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</si>
  <si>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</si>
  <si>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</si>
  <si>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</si>
  <si>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</si>
  <si>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</si>
  <si>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</si>
  <si>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</si>
  <si>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</si>
  <si>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</si>
  <si>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</si>
  <si>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</si>
  <si>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</si>
  <si>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</si>
  <si>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</si>
  <si>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</si>
  <si>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</si>
  <si>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</si>
  <si>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</si>
  <si>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</si>
  <si>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</si>
  <si>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</si>
  <si>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</si>
  <si>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</si>
  <si>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</si>
  <si>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</si>
  <si>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</si>
  <si>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</si>
  <si>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</si>
  <si>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</si>
  <si>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</si>
  <si>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</si>
  <si>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</si>
  <si>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</si>
  <si>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</si>
  <si>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</si>
  <si>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</si>
  <si>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</si>
  <si>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</si>
  <si>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</si>
  <si>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</si>
  <si>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</si>
  <si>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</si>
  <si>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</si>
  <si>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</si>
  <si>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</si>
  <si>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</si>
  <si>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</si>
  <si>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</si>
  <si>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</si>
  <si>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</si>
  <si>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</si>
  <si>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</si>
  <si>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</si>
  <si>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</si>
  <si>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大蔵村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</si>
  <si>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</si>
  <si>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</si>
  <si>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</si>
  <si>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</si>
  <si>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</si>
  <si>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</si>
  <si>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</si>
  <si>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</si>
  <si>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</si>
  <si>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</si>
  <si>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</si>
  <si>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</si>
  <si>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</si>
  <si>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</si>
  <si>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</si>
  <si>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</si>
  <si>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</si>
  <si>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</si>
  <si>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令和4年度において、有収水量が減少に転じ水道料金収入が減となったため収益的収支比率が減少している。
　今後も維持管理費用の削減努力と併せ、漏水対策を行い、住民の理解を得ながらの経営戦略見直しによる収益確保を図っていきたい。
④企業債残高対給水収益比率
　大規模事業が終了し、今後大規模な建設事業は予定されていないため、以後の数値は緩やかに改善されるものと考えられる。今後は優先順位を明確にした修繕及び更新に努め改善を図っていきたい。
⑤料金回収率
　令和4年度については、地方債償還金の増や有収水量の減により、給水原価増となり料金回収率が減少した。近年は類似団体平均値を下回っている状況が続いている点を受け止め、給水原価の圧縮や料金徴収の徹底を推進していく。
⑥給水原価
　令和4年度については、地方債償還金の増や有収水量の減により給水原価が増えている。近年は類似団体平均値を上回っており、効率的な水供給の余地があると考える。経費削減や有収水量確保等の改善策をいま一度推進する必要があると考える。
⑦施設利用率
　施設利用率は65%前後であり、類似団体に比べ施設能力の余剰は少なく済んでいる状況である。各施設の稼働記録の精査や近隣事業者との広域連携検討を通じ、現有の施設能力の十分な発揮、あるいは適切な設備投資について検討していきたい。
⑧有収率
　令和4年度については、長期間の漏水により有収率減となっている。引き続き漏水防止の周知や無収水量の原因特定など、有収率改善の方策を検討していきたい。</t>
    <rPh sb="21" eb="23">
      <t>ユウシュウ</t>
    </rPh>
    <rPh sb="23" eb="25">
      <t>スイリョウ</t>
    </rPh>
    <rPh sb="26" eb="28">
      <t>ゲンショウ</t>
    </rPh>
    <rPh sb="29" eb="30">
      <t>テン</t>
    </rPh>
    <rPh sb="31" eb="33">
      <t>スイドウ</t>
    </rPh>
    <rPh sb="33" eb="35">
      <t>リョウキン</t>
    </rPh>
    <rPh sb="35" eb="37">
      <t>シュウニュウ</t>
    </rPh>
    <rPh sb="38" eb="39">
      <t>ゲン</t>
    </rPh>
    <rPh sb="80" eb="82">
      <t>ロウスイ</t>
    </rPh>
    <rPh sb="82" eb="84">
      <t>タイサク</t>
    </rPh>
    <rPh sb="85" eb="86">
      <t>オコナ</t>
    </rPh>
    <rPh sb="247" eb="250">
      <t>チホウサイ</t>
    </rPh>
    <rPh sb="250" eb="252">
      <t>ショウカン</t>
    </rPh>
    <rPh sb="252" eb="253">
      <t>キン</t>
    </rPh>
    <rPh sb="254" eb="255">
      <t>ゾウ</t>
    </rPh>
    <rPh sb="256" eb="258">
      <t>ユウシュウ</t>
    </rPh>
    <rPh sb="258" eb="260">
      <t>スイリョウ</t>
    </rPh>
    <rPh sb="261" eb="262">
      <t>ゲン</t>
    </rPh>
    <rPh sb="266" eb="268">
      <t>キュウスイ</t>
    </rPh>
    <rPh sb="268" eb="270">
      <t>ゲンカ</t>
    </rPh>
    <rPh sb="270" eb="271">
      <t>ゾウ</t>
    </rPh>
    <rPh sb="359" eb="362">
      <t>チホウサイ</t>
    </rPh>
    <rPh sb="362" eb="364">
      <t>ショウカン</t>
    </rPh>
    <rPh sb="364" eb="365">
      <t>キン</t>
    </rPh>
    <rPh sb="366" eb="367">
      <t>ゾウ</t>
    </rPh>
    <rPh sb="368" eb="370">
      <t>ユウシュウ</t>
    </rPh>
    <rPh sb="370" eb="372">
      <t>スイリョウ</t>
    </rPh>
    <rPh sb="373" eb="374">
      <t>ゲン</t>
    </rPh>
    <rPh sb="597" eb="600">
      <t>チョウキカン</t>
    </rPh>
    <rPh sb="601" eb="603">
      <t>ロウスイ</t>
    </rPh>
    <rPh sb="606" eb="609">
      <t>ユウシュウリツ</t>
    </rPh>
    <rPh sb="609" eb="610">
      <t>ゲン</t>
    </rPh>
    <phoneticPr fontId="4"/>
  </si>
  <si>
    <t xml:space="preserve">
　近年は道路改良に伴う水道管移設が断続的に実施されていることもあり、数値の推移にはばらつきがあった。このような傾向は今後も続くと見込まれるが、いずれにおいても効果的な更新となるよう注意したい。
　計画的な管路の更新予定はないものの、施設については各種数値の分析を行い、適正な規模・能力の配備を行っていきたい。　
　また、水道施設台帳及び固定資産台帳の活用によって計画的な施設及び管路の更新を図りたい。　　　　　　</t>
    <rPh sb="3" eb="5">
      <t>キンネン</t>
    </rPh>
    <rPh sb="6" eb="8">
      <t>ドウロ</t>
    </rPh>
    <rPh sb="8" eb="10">
      <t>カイリョウ</t>
    </rPh>
    <rPh sb="11" eb="12">
      <t>トモナ</t>
    </rPh>
    <rPh sb="13" eb="16">
      <t>スイドウカン</t>
    </rPh>
    <rPh sb="16" eb="18">
      <t>イセツ</t>
    </rPh>
    <rPh sb="19" eb="22">
      <t>ダンゾクテキ</t>
    </rPh>
    <rPh sb="23" eb="25">
      <t>ジッシ</t>
    </rPh>
    <rPh sb="36" eb="38">
      <t>スウチ</t>
    </rPh>
    <rPh sb="39" eb="41">
      <t>スイイ</t>
    </rPh>
    <rPh sb="57" eb="59">
      <t>ケイコウ</t>
    </rPh>
    <rPh sb="60" eb="62">
      <t>コンゴ</t>
    </rPh>
    <rPh sb="63" eb="64">
      <t>ツヅ</t>
    </rPh>
    <rPh sb="66" eb="68">
      <t>ミコ</t>
    </rPh>
    <rPh sb="81" eb="84">
      <t>コウカテキ</t>
    </rPh>
    <rPh sb="85" eb="87">
      <t>コウシン</t>
    </rPh>
    <rPh sb="92" eb="94">
      <t>チュウイ</t>
    </rPh>
    <rPh sb="100" eb="103">
      <t>ケイカクテキ</t>
    </rPh>
    <rPh sb="104" eb="106">
      <t>カンロ</t>
    </rPh>
    <rPh sb="107" eb="109">
      <t>コウシン</t>
    </rPh>
    <rPh sb="109" eb="111">
      <t>ヨテイ</t>
    </rPh>
    <rPh sb="118" eb="120">
      <t>シセツ</t>
    </rPh>
    <rPh sb="125" eb="127">
      <t>カクシュ</t>
    </rPh>
    <rPh sb="127" eb="129">
      <t>スウチ</t>
    </rPh>
    <rPh sb="130" eb="132">
      <t>ブンセキ</t>
    </rPh>
    <rPh sb="133" eb="134">
      <t>オコナ</t>
    </rPh>
    <rPh sb="136" eb="138">
      <t>テキセイ</t>
    </rPh>
    <rPh sb="139" eb="141">
      <t>キボ</t>
    </rPh>
    <rPh sb="142" eb="144">
      <t>ノウリョク</t>
    </rPh>
    <rPh sb="145" eb="147">
      <t>ハイビ</t>
    </rPh>
    <rPh sb="148" eb="149">
      <t>オコナ</t>
    </rPh>
    <phoneticPr fontId="4"/>
  </si>
  <si>
    <t>　大蔵村の水道は地理・地形的な要件により、施設の集約や管路の効率化が困難であることから、ハード面での大幅な経営改善は見込みづらい。各種指標の分析と、水道施設台帳等により、現有の施設や設備、管路の効果的な更新およびダウンコストの検討を実施しコスト削減に努める。
　また、一般会計繰入金への依存が常態化している現状を受け止め、維持管理費用の削減とともに財源確保に努めていく必要がある。今後は料金体系の改定についても住民の理解を得ながら検討していきたい。</t>
    <rPh sb="1" eb="3">
      <t>オオクラ</t>
    </rPh>
    <rPh sb="3" eb="4">
      <t>ムラ</t>
    </rPh>
    <rPh sb="5" eb="7">
      <t>スイドウ</t>
    </rPh>
    <rPh sb="8" eb="10">
      <t>チリ</t>
    </rPh>
    <rPh sb="11" eb="13">
      <t>チケイ</t>
    </rPh>
    <rPh sb="13" eb="14">
      <t>テキ</t>
    </rPh>
    <rPh sb="15" eb="17">
      <t>ヨウケン</t>
    </rPh>
    <rPh sb="21" eb="23">
      <t>シセツ</t>
    </rPh>
    <rPh sb="24" eb="26">
      <t>シュウヤク</t>
    </rPh>
    <rPh sb="27" eb="29">
      <t>カンロ</t>
    </rPh>
    <rPh sb="30" eb="33">
      <t>コウリツカ</t>
    </rPh>
    <rPh sb="34" eb="36">
      <t>コンナン</t>
    </rPh>
    <rPh sb="47" eb="48">
      <t>メン</t>
    </rPh>
    <rPh sb="50" eb="52">
      <t>オオハバ</t>
    </rPh>
    <rPh sb="53" eb="55">
      <t>ケイエイ</t>
    </rPh>
    <rPh sb="55" eb="57">
      <t>カイゼン</t>
    </rPh>
    <rPh sb="58" eb="60">
      <t>ミコ</t>
    </rPh>
    <rPh sb="65" eb="67">
      <t>カクシュ</t>
    </rPh>
    <rPh sb="67" eb="69">
      <t>シヒョウ</t>
    </rPh>
    <rPh sb="70" eb="72">
      <t>ブンセキ</t>
    </rPh>
    <rPh sb="74" eb="76">
      <t>スイドウ</t>
    </rPh>
    <rPh sb="76" eb="78">
      <t>シセツ</t>
    </rPh>
    <rPh sb="78" eb="80">
      <t>ダイチョウ</t>
    </rPh>
    <rPh sb="80" eb="81">
      <t>トウ</t>
    </rPh>
    <rPh sb="85" eb="87">
      <t>ゲンユウ</t>
    </rPh>
    <rPh sb="88" eb="90">
      <t>シセツ</t>
    </rPh>
    <rPh sb="91" eb="93">
      <t>セツビ</t>
    </rPh>
    <rPh sb="94" eb="96">
      <t>カンロ</t>
    </rPh>
    <rPh sb="97" eb="100">
      <t>コウカテキ</t>
    </rPh>
    <rPh sb="101" eb="103">
      <t>コウシン</t>
    </rPh>
    <rPh sb="113" eb="115">
      <t>ケントウ</t>
    </rPh>
    <rPh sb="116" eb="118">
      <t>ジッシ</t>
    </rPh>
    <rPh sb="122" eb="124">
      <t>サクゲン</t>
    </rPh>
    <rPh sb="125" eb="126">
      <t>ツト</t>
    </rPh>
    <rPh sb="134" eb="136">
      <t>イッパン</t>
    </rPh>
    <rPh sb="136" eb="138">
      <t>カイケイ</t>
    </rPh>
    <rPh sb="138" eb="140">
      <t>クリイレ</t>
    </rPh>
    <rPh sb="140" eb="141">
      <t>キン</t>
    </rPh>
    <rPh sb="143" eb="145">
      <t>イゾン</t>
    </rPh>
    <rPh sb="146" eb="149">
      <t>ジョウタイカ</t>
    </rPh>
    <rPh sb="153" eb="155">
      <t>ゲンジョウ</t>
    </rPh>
    <rPh sb="156" eb="157">
      <t>ウ</t>
    </rPh>
    <rPh sb="158" eb="159">
      <t>ト</t>
    </rPh>
    <rPh sb="161" eb="163">
      <t>イジ</t>
    </rPh>
    <rPh sb="163" eb="165">
      <t>カンリ</t>
    </rPh>
    <rPh sb="165" eb="167">
      <t>ヒヨウ</t>
    </rPh>
    <rPh sb="168" eb="170">
      <t>サクゲン</t>
    </rPh>
    <rPh sb="174" eb="176">
      <t>ザイゲン</t>
    </rPh>
    <rPh sb="176" eb="178">
      <t>カクホ</t>
    </rPh>
    <rPh sb="179" eb="180">
      <t>ツト</t>
    </rPh>
    <rPh sb="184" eb="186">
      <t>ヒツヨウ</t>
    </rPh>
    <rPh sb="190" eb="192">
      <t>コンゴ</t>
    </rPh>
    <rPh sb="193" eb="195">
      <t>リョウキン</t>
    </rPh>
    <rPh sb="195" eb="197">
      <t>タイケイ</t>
    </rPh>
    <rPh sb="198" eb="200">
      <t>カイテイ</t>
    </rPh>
    <rPh sb="205" eb="207">
      <t>ジュウミン</t>
    </rPh>
    <rPh sb="208" eb="210">
      <t>リカイ</t>
    </rPh>
    <rPh sb="211" eb="212">
      <t>エ</t>
    </rPh>
    <rPh sb="215" eb="21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</si>
</sst>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0.06</c:v>
                </c:pt>
                <c:pt idx="1">
                  <c:v>0.52</c:v>
                </c:pt>
                <c:pt idx="2">
                  <c:v>0.34</c:v>
                </c:pt>
                <c:pt idx="3" formatCode="#,##0.00;&quot;△&quot;#,##0.00">
                  <c:v>0</c:v>
                </c:pt>
                <c:pt idx="4">
                  <c:v>0.02</c:v>
                </c:pt>
              </c:numCache>
            </c:numRef>
          </c:val>
          <c:extLst>
            <c:ext xmlns:c16="http://schemas.microsoft.com/office/drawing/2014/chart" uri="{C3380CC4-5D6E-409C-BE32-E72D297353CC}">
              <c16:uniqueId val="{00000000-776D-4503-9825-4E316D7C085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776D-4503-9825-4E316D7C085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67.319999999999993</c:v>
                </c:pt>
                <c:pt idx="1">
                  <c:v>65.39</c:v>
                </c:pt>
                <c:pt idx="2">
                  <c:v>66.47</c:v>
                </c:pt>
                <c:pt idx="3">
                  <c:v>63.54</c:v>
                </c:pt>
                <c:pt idx="4">
                  <c:v>66.83</c:v>
                </c:pt>
              </c:numCache>
            </c:numRef>
          </c:val>
          <c:extLst>
            <c:ext xmlns:c16="http://schemas.microsoft.com/office/drawing/2014/chart" uri="{C3380CC4-5D6E-409C-BE32-E72D297353CC}">
              <c16:uniqueId val="{00000000-76E1-4DCE-8B93-6CF14A5FDC0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76E1-4DCE-8B93-6CF14A5FDC0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72.02</c:v>
                </c:pt>
                <c:pt idx="1">
                  <c:v>67.739999999999995</c:v>
                </c:pt>
                <c:pt idx="2">
                  <c:v>66.040000000000006</c:v>
                </c:pt>
                <c:pt idx="3">
                  <c:v>72.099999999999994</c:v>
                </c:pt>
                <c:pt idx="4">
                  <c:v>65.92</c:v>
                </c:pt>
              </c:numCache>
            </c:numRef>
          </c:val>
          <c:extLst>
            <c:ext xmlns:c16="http://schemas.microsoft.com/office/drawing/2014/chart" uri="{C3380CC4-5D6E-409C-BE32-E72D297353CC}">
              <c16:uniqueId val="{00000000-5A69-4402-84A3-27C1327DB9E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5A69-4402-84A3-27C1327DB9E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77.790000000000006</c:v>
                </c:pt>
                <c:pt idx="1">
                  <c:v>77.81</c:v>
                </c:pt>
                <c:pt idx="2">
                  <c:v>81.209999999999994</c:v>
                </c:pt>
                <c:pt idx="3">
                  <c:v>72.16</c:v>
                </c:pt>
                <c:pt idx="4">
                  <c:v>66.66</c:v>
                </c:pt>
              </c:numCache>
            </c:numRef>
          </c:val>
          <c:extLst>
            <c:ext xmlns:c16="http://schemas.microsoft.com/office/drawing/2014/chart" uri="{C3380CC4-5D6E-409C-BE32-E72D297353CC}">
              <c16:uniqueId val="{00000000-DB4B-4ADF-8426-DC20E9F6371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DB4B-4ADF-8426-DC20E9F6371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3-4FFD-AAEC-E6BAB6CF6A2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3-4FFD-AAEC-E6BAB6CF6A2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FC-4A73-9C42-9F788A093BE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FC-4A73-9C42-9F788A093BE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82-45B8-A691-92805713EB1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2-45B8-A691-92805713EB1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34-4D8E-9F1D-C293C8209E2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34-4D8E-9F1D-C293C8209E2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1075.6300000000001</c:v>
                </c:pt>
                <c:pt idx="1">
                  <c:v>1289.8800000000001</c:v>
                </c:pt>
                <c:pt idx="2">
                  <c:v>1391.36</c:v>
                </c:pt>
                <c:pt idx="3">
                  <c:v>1285.4100000000001</c:v>
                </c:pt>
                <c:pt idx="4">
                  <c:v>1258.32</c:v>
                </c:pt>
              </c:numCache>
            </c:numRef>
          </c:val>
          <c:extLst>
            <c:ext xmlns:c16="http://schemas.microsoft.com/office/drawing/2014/chart" uri="{C3380CC4-5D6E-409C-BE32-E72D297353CC}">
              <c16:uniqueId val="{00000000-393F-4FEF-9AB1-5EFBEF83C60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393F-4FEF-9AB1-5EFBEF83C60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52.7</c:v>
                </c:pt>
                <c:pt idx="1">
                  <c:v>54.26</c:v>
                </c:pt>
                <c:pt idx="2">
                  <c:v>44.6</c:v>
                </c:pt>
                <c:pt idx="3">
                  <c:v>43.94</c:v>
                </c:pt>
                <c:pt idx="4">
                  <c:v>43.85</c:v>
                </c:pt>
              </c:numCache>
            </c:numRef>
          </c:val>
          <c:extLst>
            <c:ext xmlns:c16="http://schemas.microsoft.com/office/drawing/2014/chart" uri="{C3380CC4-5D6E-409C-BE32-E72D297353CC}">
              <c16:uniqueId val="{00000000-6ED5-4FEC-B10B-AEF20E36CD5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6ED5-4FEC-B10B-AEF20E36CD5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312.47000000000003</c:v>
                </c:pt>
                <c:pt idx="1">
                  <c:v>315.08999999999997</c:v>
                </c:pt>
                <c:pt idx="2">
                  <c:v>382.45</c:v>
                </c:pt>
                <c:pt idx="3">
                  <c:v>383.98</c:v>
                </c:pt>
                <c:pt idx="4">
                  <c:v>390.15</c:v>
                </c:pt>
              </c:numCache>
            </c:numRef>
          </c:val>
          <c:extLst>
            <c:ext xmlns:c16="http://schemas.microsoft.com/office/drawing/2014/chart" uri="{C3380CC4-5D6E-409C-BE32-E72D297353CC}">
              <c16:uniqueId val="{00000000-B4AD-4090-B012-F9A3A7E614D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B4AD-4090-B012-F9A3A7E614D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 zoomScaleNormal="100" workbookViewId="0">
      <selection activeCell="BI76" sqref="BI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山形県　大蔵村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2939</v>
      </c>
      <c r="AM8" s="55"/>
      <c r="AN8" s="55"/>
      <c r="AO8" s="55"/>
      <c r="AP8" s="55"/>
      <c r="AQ8" s="55"/>
      <c r="AR8" s="55"/>
      <c r="AS8" s="55"/>
      <c r="AT8" s="45">
        <f>データ!$S$6</f>
        <v>211.64</v>
      </c>
      <c r="AU8" s="45"/>
      <c r="AV8" s="45"/>
      <c r="AW8" s="45"/>
      <c r="AX8" s="45"/>
      <c r="AY8" s="45"/>
      <c r="AZ8" s="45"/>
      <c r="BA8" s="45"/>
      <c r="BB8" s="45">
        <f>データ!$T$6</f>
        <v>13.89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97.7</v>
      </c>
      <c r="Q10" s="45"/>
      <c r="R10" s="45"/>
      <c r="S10" s="45"/>
      <c r="T10" s="45"/>
      <c r="U10" s="45"/>
      <c r="V10" s="45"/>
      <c r="W10" s="55">
        <f>データ!$Q$6</f>
        <v>3190</v>
      </c>
      <c r="X10" s="55"/>
      <c r="Y10" s="55"/>
      <c r="Z10" s="55"/>
      <c r="AA10" s="55"/>
      <c r="AB10" s="55"/>
      <c r="AC10" s="55"/>
      <c r="AD10" s="2"/>
      <c r="AE10" s="2"/>
      <c r="AF10" s="2"/>
      <c r="AG10" s="2"/>
      <c r="AH10" s="2"/>
      <c r="AI10" s="2"/>
      <c r="AJ10" s="2"/>
      <c r="AK10" s="2"/>
      <c r="AL10" s="55">
        <f>データ!$U$6</f>
        <v>2841</v>
      </c>
      <c r="AM10" s="55"/>
      <c r="AN10" s="55"/>
      <c r="AO10" s="55"/>
      <c r="AP10" s="55"/>
      <c r="AQ10" s="55"/>
      <c r="AR10" s="55"/>
      <c r="AS10" s="55"/>
      <c r="AT10" s="45">
        <f>データ!$V$6</f>
        <v>6.83</v>
      </c>
      <c r="AU10" s="45"/>
      <c r="AV10" s="45"/>
      <c r="AW10" s="45"/>
      <c r="AX10" s="45"/>
      <c r="AY10" s="45"/>
      <c r="AZ10" s="45"/>
      <c r="BA10" s="45"/>
      <c r="BB10" s="45">
        <f>データ!$W$6</f>
        <v>415.96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VobguAvHcJNz1ONSqDz2qzH7poi6JBXLBRPo5drER5N7X6rL9rEogEeM8OVfg5gwRobChzNIwHMx6CTBpfuj/A==" saltValue="PJWpMlb83H0an6Hp6t667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63657</v>
      </c>
      <c r="D6" s="20">
        <f t="shared" si="3"/>
        <v>47</v>
      </c>
      <c r="E6" s="20">
        <f t="shared" si="3"/>
        <v>1</v>
      </c>
      <c r="F6" s="20">
        <f t="shared" si="3"/>
        <v>0</v>
      </c>
      <c r="G6" s="20">
        <f t="shared" si="3"/>
        <v>0</v>
      </c>
      <c r="H6" s="20" t="str">
        <f t="shared" si="3"/>
        <v>山形県　大蔵村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97.7</v>
      </c>
      <c r="Q6" s="21">
        <f t="shared" si="3"/>
        <v>3190</v>
      </c>
      <c r="R6" s="21">
        <f t="shared" si="3"/>
        <v>2939</v>
      </c>
      <c r="S6" s="21">
        <f t="shared" si="3"/>
        <v>211.64</v>
      </c>
      <c r="T6" s="21">
        <f t="shared" si="3"/>
        <v>13.89</v>
      </c>
      <c r="U6" s="21">
        <f t="shared" si="3"/>
        <v>2841</v>
      </c>
      <c r="V6" s="21">
        <f t="shared" si="3"/>
        <v>6.83</v>
      </c>
      <c r="W6" s="21">
        <f t="shared" si="3"/>
        <v>415.96</v>
      </c>
      <c r="X6" s="22">
        <f>IF(X7="",NA(),X7)</f>
        <v>77.790000000000006</v>
      </c>
      <c r="Y6" s="22">
        <f t="shared" ref="Y6:AG6" si="4">IF(Y7="",NA(),Y7)</f>
        <v>77.81</v>
      </c>
      <c r="Z6" s="22">
        <f t="shared" si="4"/>
        <v>81.209999999999994</v>
      </c>
      <c r="AA6" s="22">
        <f t="shared" si="4"/>
        <v>72.16</v>
      </c>
      <c r="AB6" s="22">
        <f t="shared" si="4"/>
        <v>66.66</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1075.6300000000001</v>
      </c>
      <c r="BF6" s="22">
        <f t="shared" ref="BF6:BN6" si="7">IF(BF7="",NA(),BF7)</f>
        <v>1289.8800000000001</v>
      </c>
      <c r="BG6" s="22">
        <f t="shared" si="7"/>
        <v>1391.36</v>
      </c>
      <c r="BH6" s="22">
        <f t="shared" si="7"/>
        <v>1285.4100000000001</v>
      </c>
      <c r="BI6" s="22">
        <f t="shared" si="7"/>
        <v>1258.32</v>
      </c>
      <c r="BJ6" s="22">
        <f t="shared" si="7"/>
        <v>1007.7</v>
      </c>
      <c r="BK6" s="22">
        <f t="shared" si="7"/>
        <v>1018.52</v>
      </c>
      <c r="BL6" s="22">
        <f t="shared" si="7"/>
        <v>949.61</v>
      </c>
      <c r="BM6" s="22">
        <f t="shared" si="7"/>
        <v>918.84</v>
      </c>
      <c r="BN6" s="22">
        <f t="shared" si="7"/>
        <v>955.49</v>
      </c>
      <c r="BO6" s="21" t="str">
        <f>IF(BO7="","",IF(BO7="-","【-】","【"&amp;SUBSTITUTE(TEXT(BO7,"#,##0.00"),"-","△")&amp;"】"))</f>
        <v>【982.48】</v>
      </c>
      <c r="BP6" s="22">
        <f>IF(BP7="",NA(),BP7)</f>
        <v>52.7</v>
      </c>
      <c r="BQ6" s="22">
        <f t="shared" ref="BQ6:BY6" si="8">IF(BQ7="",NA(),BQ7)</f>
        <v>54.26</v>
      </c>
      <c r="BR6" s="22">
        <f t="shared" si="8"/>
        <v>44.6</v>
      </c>
      <c r="BS6" s="22">
        <f t="shared" si="8"/>
        <v>43.94</v>
      </c>
      <c r="BT6" s="22">
        <f t="shared" si="8"/>
        <v>43.85</v>
      </c>
      <c r="BU6" s="22">
        <f t="shared" si="8"/>
        <v>59.22</v>
      </c>
      <c r="BV6" s="22">
        <f t="shared" si="8"/>
        <v>58.79</v>
      </c>
      <c r="BW6" s="22">
        <f t="shared" si="8"/>
        <v>58.41</v>
      </c>
      <c r="BX6" s="22">
        <f t="shared" si="8"/>
        <v>58.27</v>
      </c>
      <c r="BY6" s="22">
        <f t="shared" si="8"/>
        <v>55.15</v>
      </c>
      <c r="BZ6" s="21" t="str">
        <f>IF(BZ7="","",IF(BZ7="-","【-】","【"&amp;SUBSTITUTE(TEXT(BZ7,"#,##0.00"),"-","△")&amp;"】"))</f>
        <v>【50.61】</v>
      </c>
      <c r="CA6" s="22">
        <f>IF(CA7="",NA(),CA7)</f>
        <v>312.47000000000003</v>
      </c>
      <c r="CB6" s="22">
        <f t="shared" ref="CB6:CJ6" si="9">IF(CB7="",NA(),CB7)</f>
        <v>315.08999999999997</v>
      </c>
      <c r="CC6" s="22">
        <f t="shared" si="9"/>
        <v>382.45</v>
      </c>
      <c r="CD6" s="22">
        <f t="shared" si="9"/>
        <v>383.98</v>
      </c>
      <c r="CE6" s="22">
        <f t="shared" si="9"/>
        <v>390.15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67.319999999999993</v>
      </c>
      <c r="CM6" s="22">
        <f t="shared" ref="CM6:CU6" si="10">IF(CM7="",NA(),CM7)</f>
        <v>65.39</v>
      </c>
      <c r="CN6" s="22">
        <f t="shared" si="10"/>
        <v>66.47</v>
      </c>
      <c r="CO6" s="22">
        <f t="shared" si="10"/>
        <v>63.54</v>
      </c>
      <c r="CP6" s="22">
        <f t="shared" si="10"/>
        <v>66.83</v>
      </c>
      <c r="CQ6" s="22">
        <f t="shared" si="10"/>
        <v>56.76</v>
      </c>
      <c r="CR6" s="22">
        <f t="shared" si="10"/>
        <v>56.04</v>
      </c>
      <c r="CS6" s="22">
        <f t="shared" si="10"/>
        <v>58.52</v>
      </c>
      <c r="CT6" s="22">
        <f t="shared" si="10"/>
        <v>58.88</v>
      </c>
      <c r="CU6" s="22">
        <f t="shared" si="10"/>
        <v>58.16</v>
      </c>
      <c r="CV6" s="21" t="str">
        <f>IF(CV7="","",IF(CV7="-","【-】","【"&amp;SUBSTITUTE(TEXT(CV7,"#,##0.00"),"-","△")&amp;"】"))</f>
        <v>【56.15】</v>
      </c>
      <c r="CW6" s="22">
        <f>IF(CW7="",NA(),CW7)</f>
        <v>72.02</v>
      </c>
      <c r="CX6" s="22">
        <f t="shared" ref="CX6:DF6" si="11">IF(CX7="",NA(),CX7)</f>
        <v>67.739999999999995</v>
      </c>
      <c r="CY6" s="22">
        <f t="shared" si="11"/>
        <v>66.040000000000006</v>
      </c>
      <c r="CZ6" s="22">
        <f t="shared" si="11"/>
        <v>72.099999999999994</v>
      </c>
      <c r="DA6" s="22">
        <f t="shared" si="11"/>
        <v>65.92</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0.06</v>
      </c>
      <c r="EE6" s="22">
        <f t="shared" ref="EE6:EM6" si="14">IF(EE7="",NA(),EE7)</f>
        <v>0.52</v>
      </c>
      <c r="EF6" s="22">
        <f t="shared" si="14"/>
        <v>0.34</v>
      </c>
      <c r="EG6" s="21">
        <f t="shared" si="14"/>
        <v>0</v>
      </c>
      <c r="EH6" s="22">
        <f t="shared" si="14"/>
        <v>0.02</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63657</v>
      </c>
      <c r="D7" s="24">
        <v>47</v>
      </c>
      <c r="E7" s="24">
        <v>1</v>
      </c>
      <c r="F7" s="24">
        <v>0</v>
      </c>
      <c r="G7" s="24">
        <v>0</v>
      </c>
      <c r="H7" s="24" t="s">
        <v>95</v>
      </c>
      <c r="I7" s="24" t="s">
        <v>96</v>
      </c>
      <c r="J7" s="24" t="s">
        <v>97</v>
      </c>
      <c r="K7" s="24" t="s">
        <v>98</v>
      </c>
      <c r="L7" s="24" t="s">
        <v>99</v>
      </c>
      <c r="M7" s="24" t="s">
        <v>100</v>
      </c>
      <c r="N7" s="25" t="s">
        <v>101</v>
      </c>
      <c r="O7" s="25" t="s">
        <v>102</v>
      </c>
      <c r="P7" s="25">
        <v>97.7</v>
      </c>
      <c r="Q7" s="25">
        <v>3190</v>
      </c>
      <c r="R7" s="25">
        <v>2939</v>
      </c>
      <c r="S7" s="25">
        <v>211.64</v>
      </c>
      <c r="T7" s="25">
        <v>13.89</v>
      </c>
      <c r="U7" s="25">
        <v>2841</v>
      </c>
      <c r="V7" s="25">
        <v>6.83</v>
      </c>
      <c r="W7" s="25">
        <v>415.96</v>
      </c>
      <c r="X7" s="25">
        <v>77.790000000000006</v>
      </c>
      <c r="Y7" s="25">
        <v>77.81</v>
      </c>
      <c r="Z7" s="25">
        <v>81.209999999999994</v>
      </c>
      <c r="AA7" s="25">
        <v>72.16</v>
      </c>
      <c r="AB7" s="25">
        <v>66.66</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1075.6300000000001</v>
      </c>
      <c r="BF7" s="25">
        <v>1289.8800000000001</v>
      </c>
      <c r="BG7" s="25">
        <v>1391.36</v>
      </c>
      <c r="BH7" s="25">
        <v>1285.4100000000001</v>
      </c>
      <c r="BI7" s="25">
        <v>1258.32</v>
      </c>
      <c r="BJ7" s="25">
        <v>1007.7</v>
      </c>
      <c r="BK7" s="25">
        <v>1018.52</v>
      </c>
      <c r="BL7" s="25">
        <v>949.61</v>
      </c>
      <c r="BM7" s="25">
        <v>918.84</v>
      </c>
      <c r="BN7" s="25">
        <v>955.49</v>
      </c>
      <c r="BO7" s="25">
        <v>982.48</v>
      </c>
      <c r="BP7" s="25">
        <v>52.7</v>
      </c>
      <c r="BQ7" s="25">
        <v>54.26</v>
      </c>
      <c r="BR7" s="25">
        <v>44.6</v>
      </c>
      <c r="BS7" s="25">
        <v>43.94</v>
      </c>
      <c r="BT7" s="25">
        <v>43.85</v>
      </c>
      <c r="BU7" s="25">
        <v>59.22</v>
      </c>
      <c r="BV7" s="25">
        <v>58.79</v>
      </c>
      <c r="BW7" s="25">
        <v>58.41</v>
      </c>
      <c r="BX7" s="25">
        <v>58.27</v>
      </c>
      <c r="BY7" s="25">
        <v>55.15</v>
      </c>
      <c r="BZ7" s="25">
        <v>50.61</v>
      </c>
      <c r="CA7" s="25">
        <v>312.47000000000003</v>
      </c>
      <c r="CB7" s="25">
        <v>315.08999999999997</v>
      </c>
      <c r="CC7" s="25">
        <v>382.45</v>
      </c>
      <c r="CD7" s="25">
        <v>383.98</v>
      </c>
      <c r="CE7" s="25">
        <v>390.15</v>
      </c>
      <c r="CF7" s="25">
        <v>292.89999999999998</v>
      </c>
      <c r="CG7" s="25">
        <v>298.25</v>
      </c>
      <c r="CH7" s="25">
        <v>303.27999999999997</v>
      </c>
      <c r="CI7" s="25">
        <v>303.81</v>
      </c>
      <c r="CJ7" s="25">
        <v>310.26</v>
      </c>
      <c r="CK7" s="25">
        <v>320.83</v>
      </c>
      <c r="CL7" s="25">
        <v>67.319999999999993</v>
      </c>
      <c r="CM7" s="25">
        <v>65.39</v>
      </c>
      <c r="CN7" s="25">
        <v>66.47</v>
      </c>
      <c r="CO7" s="25">
        <v>63.54</v>
      </c>
      <c r="CP7" s="25">
        <v>66.83</v>
      </c>
      <c r="CQ7" s="25">
        <v>56.76</v>
      </c>
      <c r="CR7" s="25">
        <v>56.04</v>
      </c>
      <c r="CS7" s="25">
        <v>58.52</v>
      </c>
      <c r="CT7" s="25">
        <v>58.88</v>
      </c>
      <c r="CU7" s="25">
        <v>58.16</v>
      </c>
      <c r="CV7" s="25">
        <v>56.15</v>
      </c>
      <c r="CW7" s="25">
        <v>72.02</v>
      </c>
      <c r="CX7" s="25">
        <v>67.739999999999995</v>
      </c>
      <c r="CY7" s="25">
        <v>66.040000000000006</v>
      </c>
      <c r="CZ7" s="25">
        <v>72.099999999999994</v>
      </c>
      <c r="DA7" s="25">
        <v>65.92</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0.06</v>
      </c>
      <c r="EE7" s="25">
        <v>0.52</v>
      </c>
      <c r="EF7" s="25">
        <v>0.34</v>
      </c>
      <c r="EG7" s="25">
        <v>0</v>
      </c>
      <c r="EH7" s="25">
        <v>0.02</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