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92.168.10.251\農村整備課\○上下水道係○\70経営比較分析表\R4\【経営比較分析表】2022_063665_47_1718\"/>
    </mc:Choice>
  </mc:AlternateContent>
  <xr:revisionPtr revIDLastSave="0" documentId="13_ncr:1_{CC97D406-7EBB-447F-9215-55D28F5CAC64}" xr6:coauthVersionLast="36" xr6:coauthVersionMax="36" xr10:uidLastSave="{00000000-0000-0000-0000-000000000000}"/>
  <workbookProtection workbookAlgorithmName="SHA-512" workbookHashValue="gWvWHZH9MOMJ+46XQFMLqapmZLBAhXKZQwm71JyeBb4Q31anrH7Rswh3S+m0VIL2RyFtSzeIJuCHY/0U+b+CgA==" workbookSaltValue="LVLY2wfUy5OEkLFTMhZOVw=="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E86" i="4"/>
  <c r="AL10" i="4"/>
  <c r="AD10" i="4"/>
  <c r="I10" i="4"/>
  <c r="B10" i="4"/>
  <c r="BB8" i="4"/>
  <c r="AL8" i="4"/>
  <c r="P8" i="4"/>
  <c r="I8" i="4"/>
</calcChain>
</file>

<file path=xl/sharedStrings.xml><?xml version="1.0" encoding="utf-8"?>
<sst xmlns="http://schemas.openxmlformats.org/spreadsheetml/2006/main" count="247" uniqueCount="123">
  <si>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</si>
  <si>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</si>
  <si>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</si>
  <si>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</si>
  <si>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</si>
  <si>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</si>
  <si>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</si>
  <si>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</si>
  <si>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</si>
  <si>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</si>
  <si>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</si>
  <si>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</si>
  <si>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</si>
  <si>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</si>
  <si>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</si>
  <si>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</si>
  <si>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</si>
  <si>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</si>
  <si>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</si>
  <si>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</si>
  <si>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</si>
  <si>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</si>
  <si>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</si>
  <si>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</si>
  <si>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</si>
  <si>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</si>
  <si>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</si>
  <si>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</si>
  <si>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</si>
  <si>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</si>
  <si>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</si>
  <si>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</si>
  <si>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</si>
  <si>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</si>
  <si>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</si>
  <si>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</si>
  <si>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</si>
  <si>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</si>
  <si>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</si>
  <si>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</si>
  <si>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</si>
  <si>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</si>
  <si>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</si>
  <si>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</si>
  <si>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</si>
  <si>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</si>
  <si>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</si>
  <si>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</si>
  <si>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</si>
  <si>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</si>
  <si>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</si>
  <si>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</si>
  <si>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</si>
  <si>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</si>
  <si>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</si>
  <si>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</si>
  <si>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</si>
  <si>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</si>
  <si>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</si>
  <si>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</si>
  <si>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</si>
  <si>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</si>
  <si>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</si>
  <si>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</si>
  <si>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</si>
  <si>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</si>
  <si>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</si>
  <si>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</si>
  <si>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</si>
  <si>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</si>
  <si>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</si>
  <si>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</si>
  <si>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</si>
  <si>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</si>
  <si>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</si>
  <si>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</si>
  <si>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</si>
  <si>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</si>
  <si>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</si>
  <si>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</si>
  <si>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</si>
  <si>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</si>
  <si>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</si>
  <si>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</si>
  <si>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</si>
  <si>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</si>
  <si>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</si>
  <si>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</si>
  <si>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</si>
  <si>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</si>
  <si>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</si>
  <si>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</si>
  <si>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</si>
  <si>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</si>
  <si>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</si>
  <si>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</si>
  <si>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</si>
  <si>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</si>
  <si>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</si>
  <si>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</si>
  <si>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</si>
  <si>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</si>
  <si>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</si>
  <si>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</si>
  <si>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</si>
  <si>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</si>
  <si>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</si>
  <si>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</si>
  <si>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</si>
  <si>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</si>
  <si>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</si>
  <si>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</si>
  <si>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</si>
  <si>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</si>
  <si>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</si>
  <si>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</si>
  <si>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</si>
  <si>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</si>
  <si>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</si>
  <si>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</si>
  <si>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農業集落排水と同様に収支計画からシュミレーションしたうえで適切な料金改定を行い、経費回収率を上げることで経営の安定化に繋げていく。
　また、定期的な点検により、適正な維持管理に努めながら、将来ダウンサイジングやより最適な処理方法を検討していく。</t>
    <rPh sb="1" eb="3">
      <t>ノウギョウ</t>
    </rPh>
    <rPh sb="3" eb="5">
      <t>シュウラク</t>
    </rPh>
    <rPh sb="5" eb="7">
      <t>ハイスイ</t>
    </rPh>
    <rPh sb="8" eb="10">
      <t>ドウヨウ</t>
    </rPh>
    <rPh sb="11" eb="13">
      <t>シュウシ</t>
    </rPh>
    <rPh sb="13" eb="15">
      <t>ケイカク</t>
    </rPh>
    <rPh sb="30" eb="32">
      <t>テキセツ</t>
    </rPh>
    <rPh sb="33" eb="35">
      <t>リョウキン</t>
    </rPh>
    <rPh sb="35" eb="37">
      <t>カイテイ</t>
    </rPh>
    <rPh sb="38" eb="39">
      <t>オコナ</t>
    </rPh>
    <rPh sb="41" eb="43">
      <t>ケイヒ</t>
    </rPh>
    <rPh sb="43" eb="45">
      <t>カイシュウ</t>
    </rPh>
    <rPh sb="45" eb="46">
      <t>リツ</t>
    </rPh>
    <rPh sb="47" eb="48">
      <t>ア</t>
    </rPh>
    <rPh sb="53" eb="55">
      <t>ケイエイ</t>
    </rPh>
    <rPh sb="56" eb="59">
      <t>アンテイカ</t>
    </rPh>
    <rPh sb="60" eb="61">
      <t>ツナ</t>
    </rPh>
    <rPh sb="71" eb="74">
      <t>テイキテキ</t>
    </rPh>
    <rPh sb="75" eb="77">
      <t>テンケン</t>
    </rPh>
    <rPh sb="81" eb="83">
      <t>テキセイ</t>
    </rPh>
    <rPh sb="84" eb="86">
      <t>イジ</t>
    </rPh>
    <rPh sb="86" eb="88">
      <t>カンリ</t>
    </rPh>
    <rPh sb="89" eb="90">
      <t>ツト</t>
    </rPh>
    <rPh sb="95" eb="97">
      <t>ショウライ</t>
    </rPh>
    <rPh sb="116" eb="118">
      <t>ケントウ</t>
    </rPh>
    <phoneticPr fontId="4"/>
  </si>
  <si>
    <t>　経営については、専任の職員を置かず人件費を抑制するなどしながら、農業集落排水と一体的に経営を行うことで経費を抑えている。
　収益的収支比率、施設利用率、水洗化は、100％となっているものの、汚水処理原価が高くなってしまっている状況にあるため、将来ダウンサイジング等の検討が必要である。
　</t>
    <rPh sb="1" eb="3">
      <t>ケイエイ</t>
    </rPh>
    <rPh sb="9" eb="11">
      <t>センニン</t>
    </rPh>
    <rPh sb="12" eb="14">
      <t>ショクイン</t>
    </rPh>
    <rPh sb="15" eb="16">
      <t>オ</t>
    </rPh>
    <rPh sb="18" eb="21">
      <t>ジンケンヒ</t>
    </rPh>
    <rPh sb="22" eb="24">
      <t>ヨクセイ</t>
    </rPh>
    <rPh sb="33" eb="35">
      <t>ノウギョウ</t>
    </rPh>
    <rPh sb="35" eb="37">
      <t>シュウラク</t>
    </rPh>
    <rPh sb="37" eb="39">
      <t>ハイスイ</t>
    </rPh>
    <rPh sb="40" eb="43">
      <t>イッタイテキ</t>
    </rPh>
    <rPh sb="44" eb="46">
      <t>ケイエイ</t>
    </rPh>
    <rPh sb="47" eb="48">
      <t>オコナ</t>
    </rPh>
    <rPh sb="52" eb="54">
      <t>ケイヒ</t>
    </rPh>
    <rPh sb="55" eb="56">
      <t>オサ</t>
    </rPh>
    <rPh sb="63" eb="66">
      <t>シュウエキテキ</t>
    </rPh>
    <rPh sb="66" eb="68">
      <t>シュウシ</t>
    </rPh>
    <rPh sb="68" eb="70">
      <t>ヒリツ</t>
    </rPh>
    <rPh sb="71" eb="73">
      <t>シセツ</t>
    </rPh>
    <rPh sb="73" eb="75">
      <t>リヨウ</t>
    </rPh>
    <rPh sb="75" eb="76">
      <t>リツ</t>
    </rPh>
    <rPh sb="77" eb="80">
      <t>スイセンカ</t>
    </rPh>
    <rPh sb="96" eb="98">
      <t>オスイ</t>
    </rPh>
    <rPh sb="98" eb="100">
      <t>ショリ</t>
    </rPh>
    <rPh sb="100" eb="102">
      <t>ゲンカ</t>
    </rPh>
    <rPh sb="103" eb="104">
      <t>タカ</t>
    </rPh>
    <rPh sb="114" eb="116">
      <t>ジョウキョウ</t>
    </rPh>
    <rPh sb="122" eb="124">
      <t>ショウライ</t>
    </rPh>
    <rPh sb="132" eb="133">
      <t>トウ</t>
    </rPh>
    <rPh sb="134" eb="136">
      <t>ケントウ</t>
    </rPh>
    <rPh sb="137" eb="139">
      <t>ヒツヨウ</t>
    </rPh>
    <phoneticPr fontId="4"/>
  </si>
  <si>
    <t>　平成7年度の供用開始から20年以上が経過しているが、定期的に点検を行うことによって大きな故障を防止している。
　今後更新時期がくればダウンサイジングやより最適な処理方法の検討が必要である。</t>
    <rPh sb="1" eb="3">
      <t>ヘイセイ</t>
    </rPh>
    <rPh sb="4" eb="6">
      <t>ネンド</t>
    </rPh>
    <rPh sb="7" eb="9">
      <t>キョウヨウ</t>
    </rPh>
    <rPh sb="9" eb="11">
      <t>カイシ</t>
    </rPh>
    <rPh sb="15" eb="18">
      <t>ネンイジョウ</t>
    </rPh>
    <rPh sb="19" eb="21">
      <t>ケイカ</t>
    </rPh>
    <rPh sb="27" eb="30">
      <t>テイキテキ</t>
    </rPh>
    <rPh sb="31" eb="33">
      <t>テンケン</t>
    </rPh>
    <rPh sb="34" eb="35">
      <t>オコナ</t>
    </rPh>
    <rPh sb="42" eb="43">
      <t>オオ</t>
    </rPh>
    <rPh sb="45" eb="47">
      <t>コショウ</t>
    </rPh>
    <rPh sb="48" eb="50">
      <t>ボウシ</t>
    </rPh>
    <rPh sb="57" eb="59">
      <t>コンゴ</t>
    </rPh>
    <rPh sb="59" eb="61">
      <t>コウシン</t>
    </rPh>
    <rPh sb="61" eb="63">
      <t>ジキ</t>
    </rPh>
    <rPh sb="78" eb="80">
      <t>サイテキ</t>
    </rPh>
    <rPh sb="81" eb="83">
      <t>ショリ</t>
    </rPh>
    <rPh sb="83" eb="85">
      <t>ホウホウ</t>
    </rPh>
    <rPh sb="86" eb="88">
      <t>ケントウ</t>
    </rPh>
    <rPh sb="89" eb="9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</si>
</sst>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EA-4D38-A488-EA1FBE990CE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4EA-4D38-A488-EA1FBE990CE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8C2-4594-9114-724258FB8D0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50.56</c:v>
                </c:pt>
                <c:pt idx="1">
                  <c:v>47.35</c:v>
                </c:pt>
                <c:pt idx="2">
                  <c:v>46.36</c:v>
                </c:pt>
                <c:pt idx="3">
                  <c:v>46.45</c:v>
                </c:pt>
                <c:pt idx="4">
                  <c:v>45.36</c:v>
                </c:pt>
              </c:numCache>
            </c:numRef>
          </c:val>
          <c:smooth val="0"/>
          <c:extLst>
            <c:ext xmlns:c16="http://schemas.microsoft.com/office/drawing/2014/chart" uri="{C3380CC4-5D6E-409C-BE32-E72D297353CC}">
              <c16:uniqueId val="{00000001-B8C2-4594-9114-724258FB8D0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C54-4D2B-9DC6-96A214EBB45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83.85</c:v>
                </c:pt>
                <c:pt idx="1">
                  <c:v>81.209999999999994</c:v>
                </c:pt>
                <c:pt idx="2">
                  <c:v>83.08</c:v>
                </c:pt>
                <c:pt idx="3">
                  <c:v>82.61</c:v>
                </c:pt>
                <c:pt idx="4">
                  <c:v>82.21</c:v>
                </c:pt>
              </c:numCache>
            </c:numRef>
          </c:val>
          <c:smooth val="0"/>
          <c:extLst>
            <c:ext xmlns:c16="http://schemas.microsoft.com/office/drawing/2014/chart" uri="{C3380CC4-5D6E-409C-BE32-E72D297353CC}">
              <c16:uniqueId val="{00000001-3C54-4D2B-9DC6-96A214EBB45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AC7-4A92-88A4-E5E9F95E01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C7-4A92-88A4-E5E9F95E01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17-4E59-91EB-F3D18803C00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17-4E59-91EB-F3D18803C00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8A-41FC-A975-970C42908AA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8A-41FC-A975-970C42908AA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34-4C30-AA23-9904F0D5106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34-4C30-AA23-9904F0D5106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3C-438A-96B6-2A67720A15A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3C-438A-96B6-2A67720A15A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68-4630-A79C-72B38631B7C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855.65</c:v>
                </c:pt>
                <c:pt idx="1">
                  <c:v>862.99</c:v>
                </c:pt>
                <c:pt idx="2">
                  <c:v>782.91</c:v>
                </c:pt>
                <c:pt idx="3">
                  <c:v>783.21</c:v>
                </c:pt>
                <c:pt idx="4">
                  <c:v>902.04</c:v>
                </c:pt>
              </c:numCache>
            </c:numRef>
          </c:val>
          <c:smooth val="0"/>
          <c:extLst>
            <c:ext xmlns:c16="http://schemas.microsoft.com/office/drawing/2014/chart" uri="{C3380CC4-5D6E-409C-BE32-E72D297353CC}">
              <c16:uniqueId val="{00000001-4A68-4630-A79C-72B38631B7C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38.47</c:v>
                </c:pt>
                <c:pt idx="1">
                  <c:v>43.29</c:v>
                </c:pt>
                <c:pt idx="2">
                  <c:v>56.05</c:v>
                </c:pt>
                <c:pt idx="3">
                  <c:v>56.05</c:v>
                </c:pt>
                <c:pt idx="4">
                  <c:v>56.53</c:v>
                </c:pt>
              </c:numCache>
            </c:numRef>
          </c:val>
          <c:extLst>
            <c:ext xmlns:c16="http://schemas.microsoft.com/office/drawing/2014/chart" uri="{C3380CC4-5D6E-409C-BE32-E72D297353CC}">
              <c16:uniqueId val="{00000000-5806-49F5-A026-A246C40CC6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52.23</c:v>
                </c:pt>
                <c:pt idx="1">
                  <c:v>50.06</c:v>
                </c:pt>
                <c:pt idx="2">
                  <c:v>49.38</c:v>
                </c:pt>
                <c:pt idx="3">
                  <c:v>48.53</c:v>
                </c:pt>
                <c:pt idx="4">
                  <c:v>46.11</c:v>
                </c:pt>
              </c:numCache>
            </c:numRef>
          </c:val>
          <c:smooth val="0"/>
          <c:extLst>
            <c:ext xmlns:c16="http://schemas.microsoft.com/office/drawing/2014/chart" uri="{C3380CC4-5D6E-409C-BE32-E72D297353CC}">
              <c16:uniqueId val="{00000001-5806-49F5-A026-A246C40CC6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675.11</c:v>
                </c:pt>
                <c:pt idx="1">
                  <c:v>633.48</c:v>
                </c:pt>
                <c:pt idx="2">
                  <c:v>628.04999999999995</c:v>
                </c:pt>
                <c:pt idx="3">
                  <c:v>628.04999999999995</c:v>
                </c:pt>
                <c:pt idx="4">
                  <c:v>672.4</c:v>
                </c:pt>
              </c:numCache>
            </c:numRef>
          </c:val>
          <c:extLst>
            <c:ext xmlns:c16="http://schemas.microsoft.com/office/drawing/2014/chart" uri="{C3380CC4-5D6E-409C-BE32-E72D297353CC}">
              <c16:uniqueId val="{00000000-E76B-44D0-B59E-A5F910543FB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294.05</c:v>
                </c:pt>
                <c:pt idx="1">
                  <c:v>309.22000000000003</c:v>
                </c:pt>
                <c:pt idx="2">
                  <c:v>316.97000000000003</c:v>
                </c:pt>
                <c:pt idx="3">
                  <c:v>326.17</c:v>
                </c:pt>
                <c:pt idx="4">
                  <c:v>336.93</c:v>
                </c:pt>
              </c:numCache>
            </c:numRef>
          </c:val>
          <c:smooth val="0"/>
          <c:extLst>
            <c:ext xmlns:c16="http://schemas.microsoft.com/office/drawing/2014/chart" uri="{C3380CC4-5D6E-409C-BE32-E72D297353CC}">
              <c16:uniqueId val="{00000001-E76B-44D0-B59E-A5F910543FB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鮭川村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個別排水処理</v>
      </c>
      <c r="Q8" s="40"/>
      <c r="R8" s="40"/>
      <c r="S8" s="40"/>
      <c r="T8" s="40"/>
      <c r="U8" s="40"/>
      <c r="V8" s="40"/>
      <c r="W8" s="40" t="str">
        <f>データ!L6</f>
        <v>L2</v>
      </c>
      <c r="X8" s="40"/>
      <c r="Y8" s="40"/>
      <c r="Z8" s="40"/>
      <c r="AA8" s="40"/>
      <c r="AB8" s="40"/>
      <c r="AC8" s="40"/>
      <c r="AD8" s="41" t="str">
        <f>データ!$M$6</f>
        <v>非設置</v>
      </c>
      <c r="AE8" s="41"/>
      <c r="AF8" s="41"/>
      <c r="AG8" s="41"/>
      <c r="AH8" s="41"/>
      <c r="AI8" s="41"/>
      <c r="AJ8" s="41"/>
      <c r="AK8" s="3"/>
      <c r="AL8" s="42">
        <f>データ!S6</f>
        <v>3871</v>
      </c>
      <c r="AM8" s="42"/>
      <c r="AN8" s="42"/>
      <c r="AO8" s="42"/>
      <c r="AP8" s="42"/>
      <c r="AQ8" s="42"/>
      <c r="AR8" s="42"/>
      <c r="AS8" s="42"/>
      <c r="AT8" s="35">
        <f>データ!T6</f>
        <v>122.14</v>
      </c>
      <c r="AU8" s="35"/>
      <c r="AV8" s="35"/>
      <c r="AW8" s="35"/>
      <c r="AX8" s="35"/>
      <c r="AY8" s="35"/>
      <c r="AZ8" s="35"/>
      <c r="BA8" s="35"/>
      <c r="BB8" s="35">
        <f>データ!U6</f>
        <v>31.69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0.78</v>
      </c>
      <c r="Q10" s="35"/>
      <c r="R10" s="35"/>
      <c r="S10" s="35"/>
      <c r="T10" s="35"/>
      <c r="U10" s="35"/>
      <c r="V10" s="35"/>
      <c r="W10" s="35">
        <f>データ!Q6</f>
        <v>100</v>
      </c>
      <c r="X10" s="35"/>
      <c r="Y10" s="35"/>
      <c r="Z10" s="35"/>
      <c r="AA10" s="35"/>
      <c r="AB10" s="35"/>
      <c r="AC10" s="35"/>
      <c r="AD10" s="42">
        <f>データ!R6</f>
        <v>3720</v>
      </c>
      <c r="AE10" s="42"/>
      <c r="AF10" s="42"/>
      <c r="AG10" s="42"/>
      <c r="AH10" s="42"/>
      <c r="AI10" s="42"/>
      <c r="AJ10" s="42"/>
      <c r="AK10" s="2"/>
      <c r="AL10" s="42">
        <f>データ!V6</f>
        <v>30</v>
      </c>
      <c r="AM10" s="42"/>
      <c r="AN10" s="42"/>
      <c r="AO10" s="42"/>
      <c r="AP10" s="42"/>
      <c r="AQ10" s="42"/>
      <c r="AR10" s="42"/>
      <c r="AS10" s="42"/>
      <c r="AT10" s="35">
        <f>データ!W6</f>
        <v>0.01</v>
      </c>
      <c r="AU10" s="35"/>
      <c r="AV10" s="35"/>
      <c r="AW10" s="35"/>
      <c r="AX10" s="35"/>
      <c r="AY10" s="35"/>
      <c r="AZ10" s="35"/>
      <c r="BA10" s="35"/>
      <c r="BB10" s="35">
        <f>データ!X6</f>
        <v>3000</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121</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122</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120</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【881.57】</v>
      </c>
      <c r="I86" s="12" t="str">
        <f>データ!CA6</f>
        <v>【46.46】</v>
      </c>
      <c r="J86" s="12" t="str">
        <f>データ!CL6</f>
        <v>【339.86】</v>
      </c>
      <c r="K86" s="12" t="str">
        <f>データ!CW6</f>
        <v>【45.78】</v>
      </c>
      <c r="L86" s="12" t="str">
        <f>データ!DH6</f>
        <v>【81.82】</v>
      </c>
      <c r="M86" s="12" t="s">
        <v>44</v>
      </c>
      <c r="N86" s="12" t="s">
        <v>45</v>
      </c>
      <c r="O86" s="12" t="str">
        <f>データ!EO6</f>
        <v>【-】</v>
      </c>
    </row>
  </sheetData>
  <sheetProtection algorithmName="SHA-512" hashValue="hRUEGRQQeNczaTwT88V4qGup13tN5wAWRAFD+sS9dFHGA1BMzbwi/Kt/qKwqkgElbkl/WNgaaYKl+V0qfH19dg==" saltValue="W7zznRsb4r+BqCkSdy9II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63665</v>
      </c>
      <c r="D6" s="19">
        <f t="shared" si="3"/>
        <v>47</v>
      </c>
      <c r="E6" s="19">
        <f t="shared" si="3"/>
        <v>18</v>
      </c>
      <c r="F6" s="19">
        <f t="shared" si="3"/>
        <v>1</v>
      </c>
      <c r="G6" s="19">
        <f t="shared" si="3"/>
        <v>0</v>
      </c>
      <c r="H6" s="19" t="str">
        <f t="shared" si="3"/>
        <v>山形県　鮭川村</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0.78</v>
      </c>
      <c r="Q6" s="20">
        <f t="shared" si="3"/>
        <v>100</v>
      </c>
      <c r="R6" s="20">
        <f t="shared" si="3"/>
        <v>3720</v>
      </c>
      <c r="S6" s="20">
        <f t="shared" si="3"/>
        <v>3871</v>
      </c>
      <c r="T6" s="20">
        <f t="shared" si="3"/>
        <v>122.14</v>
      </c>
      <c r="U6" s="20">
        <f t="shared" si="3"/>
        <v>31.69</v>
      </c>
      <c r="V6" s="20">
        <f t="shared" si="3"/>
        <v>30</v>
      </c>
      <c r="W6" s="20">
        <f t="shared" si="3"/>
        <v>0.01</v>
      </c>
      <c r="X6" s="20">
        <f t="shared" si="3"/>
        <v>3000</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855.65</v>
      </c>
      <c r="BL6" s="21">
        <f t="shared" si="7"/>
        <v>862.99</v>
      </c>
      <c r="BM6" s="21">
        <f t="shared" si="7"/>
        <v>782.91</v>
      </c>
      <c r="BN6" s="21">
        <f t="shared" si="7"/>
        <v>783.21</v>
      </c>
      <c r="BO6" s="21">
        <f t="shared" si="7"/>
        <v>902.04</v>
      </c>
      <c r="BP6" s="20" t="str">
        <f>IF(BP7="","",IF(BP7="-","【-】","【"&amp;SUBSTITUTE(TEXT(BP7,"#,##0.00"),"-","△")&amp;"】"))</f>
        <v>【881.57】</v>
      </c>
      <c r="BQ6" s="21">
        <f>IF(BQ7="",NA(),BQ7)</f>
        <v>38.47</v>
      </c>
      <c r="BR6" s="21">
        <f t="shared" ref="BR6:BZ6" si="8">IF(BR7="",NA(),BR7)</f>
        <v>43.29</v>
      </c>
      <c r="BS6" s="21">
        <f t="shared" si="8"/>
        <v>56.05</v>
      </c>
      <c r="BT6" s="21">
        <f t="shared" si="8"/>
        <v>56.05</v>
      </c>
      <c r="BU6" s="21">
        <f t="shared" si="8"/>
        <v>56.53</v>
      </c>
      <c r="BV6" s="21">
        <f t="shared" si="8"/>
        <v>52.23</v>
      </c>
      <c r="BW6" s="21">
        <f t="shared" si="8"/>
        <v>50.06</v>
      </c>
      <c r="BX6" s="21">
        <f t="shared" si="8"/>
        <v>49.38</v>
      </c>
      <c r="BY6" s="21">
        <f t="shared" si="8"/>
        <v>48.53</v>
      </c>
      <c r="BZ6" s="21">
        <f t="shared" si="8"/>
        <v>46.11</v>
      </c>
      <c r="CA6" s="20" t="str">
        <f>IF(CA7="","",IF(CA7="-","【-】","【"&amp;SUBSTITUTE(TEXT(CA7,"#,##0.00"),"-","△")&amp;"】"))</f>
        <v>【46.46】</v>
      </c>
      <c r="CB6" s="21">
        <f>IF(CB7="",NA(),CB7)</f>
        <v>675.11</v>
      </c>
      <c r="CC6" s="21">
        <f t="shared" ref="CC6:CK6" si="9">IF(CC7="",NA(),CC7)</f>
        <v>633.48</v>
      </c>
      <c r="CD6" s="21">
        <f t="shared" si="9"/>
        <v>628.04999999999995</v>
      </c>
      <c r="CE6" s="21">
        <f t="shared" si="9"/>
        <v>628.04999999999995</v>
      </c>
      <c r="CF6" s="21">
        <f t="shared" si="9"/>
        <v>672.4</v>
      </c>
      <c r="CG6" s="21">
        <f t="shared" si="9"/>
        <v>294.05</v>
      </c>
      <c r="CH6" s="21">
        <f t="shared" si="9"/>
        <v>309.22000000000003</v>
      </c>
      <c r="CI6" s="21">
        <f t="shared" si="9"/>
        <v>316.97000000000003</v>
      </c>
      <c r="CJ6" s="21">
        <f t="shared" si="9"/>
        <v>326.17</v>
      </c>
      <c r="CK6" s="21">
        <f t="shared" si="9"/>
        <v>336.93</v>
      </c>
      <c r="CL6" s="20" t="str">
        <f>IF(CL7="","",IF(CL7="-","【-】","【"&amp;SUBSTITUTE(TEXT(CL7,"#,##0.00"),"-","△")&amp;"】"))</f>
        <v>【339.86】</v>
      </c>
      <c r="CM6" s="21">
        <f>IF(CM7="",NA(),CM7)</f>
        <v>100</v>
      </c>
      <c r="CN6" s="21">
        <f t="shared" ref="CN6:CV6" si="10">IF(CN7="",NA(),CN7)</f>
        <v>100</v>
      </c>
      <c r="CO6" s="21">
        <f t="shared" si="10"/>
        <v>100</v>
      </c>
      <c r="CP6" s="21">
        <f t="shared" si="10"/>
        <v>100</v>
      </c>
      <c r="CQ6" s="21">
        <f t="shared" si="10"/>
        <v>100</v>
      </c>
      <c r="CR6" s="21">
        <f t="shared" si="10"/>
        <v>50.56</v>
      </c>
      <c r="CS6" s="21">
        <f t="shared" si="10"/>
        <v>47.35</v>
      </c>
      <c r="CT6" s="21">
        <f t="shared" si="10"/>
        <v>46.36</v>
      </c>
      <c r="CU6" s="21">
        <f t="shared" si="10"/>
        <v>46.45</v>
      </c>
      <c r="CV6" s="21">
        <f t="shared" si="10"/>
        <v>45.36</v>
      </c>
      <c r="CW6" s="20" t="str">
        <f>IF(CW7="","",IF(CW7="-","【-】","【"&amp;SUBSTITUTE(TEXT(CW7,"#,##0.00"),"-","△")&amp;"】"))</f>
        <v>【45.78】</v>
      </c>
      <c r="CX6" s="21">
        <f>IF(CX7="",NA(),CX7)</f>
        <v>100</v>
      </c>
      <c r="CY6" s="21">
        <f t="shared" ref="CY6:DG6" si="11">IF(CY7="",NA(),CY7)</f>
        <v>100</v>
      </c>
      <c r="CZ6" s="21">
        <f t="shared" si="11"/>
        <v>100</v>
      </c>
      <c r="DA6" s="21">
        <f t="shared" si="11"/>
        <v>100</v>
      </c>
      <c r="DB6" s="21">
        <f t="shared" si="11"/>
        <v>100</v>
      </c>
      <c r="DC6" s="21">
        <f t="shared" si="11"/>
        <v>83.85</v>
      </c>
      <c r="DD6" s="21">
        <f t="shared" si="11"/>
        <v>81.209999999999994</v>
      </c>
      <c r="DE6" s="21">
        <f t="shared" si="11"/>
        <v>83.08</v>
      </c>
      <c r="DF6" s="21">
        <f t="shared" si="11"/>
        <v>82.61</v>
      </c>
      <c r="DG6" s="21">
        <f t="shared" si="11"/>
        <v>82.21</v>
      </c>
      <c r="DH6" s="20" t="str">
        <f>IF(DH7="","",IF(DH7="-","【-】","【"&amp;SUBSTITUTE(TEXT(DH7,"#,##0.00"),"-","△")&amp;"】"))</f>
        <v>【81.82】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63665</v>
      </c>
      <c r="D7" s="23">
        <v>47</v>
      </c>
      <c r="E7" s="23">
        <v>18</v>
      </c>
      <c r="F7" s="23">
        <v>1</v>
      </c>
      <c r="G7" s="23">
        <v>0</v>
      </c>
      <c r="H7" s="23" t="s">
        <v>99</v>
      </c>
      <c r="I7" s="23" t="s">
        <v>100</v>
      </c>
      <c r="J7" s="23" t="s">
        <v>101</v>
      </c>
      <c r="K7" s="23" t="s">
        <v>102</v>
      </c>
      <c r="L7" s="23" t="s">
        <v>103</v>
      </c>
      <c r="M7" s="23" t="s">
        <v>104</v>
      </c>
      <c r="N7" s="24" t="s">
        <v>105</v>
      </c>
      <c r="O7" s="24" t="s">
        <v>106</v>
      </c>
      <c r="P7" s="24">
        <v>0.78</v>
      </c>
      <c r="Q7" s="24">
        <v>100</v>
      </c>
      <c r="R7" s="24">
        <v>3720</v>
      </c>
      <c r="S7" s="24">
        <v>3871</v>
      </c>
      <c r="T7" s="24">
        <v>122.14</v>
      </c>
      <c r="U7" s="24">
        <v>31.69</v>
      </c>
      <c r="V7" s="24">
        <v>30</v>
      </c>
      <c r="W7" s="24">
        <v>0.01</v>
      </c>
      <c r="X7" s="24">
        <v>3000</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855.65</v>
      </c>
      <c r="BL7" s="24">
        <v>862.99</v>
      </c>
      <c r="BM7" s="24">
        <v>782.91</v>
      </c>
      <c r="BN7" s="24">
        <v>783.21</v>
      </c>
      <c r="BO7" s="24">
        <v>902.04</v>
      </c>
      <c r="BP7" s="24">
        <v>881.57</v>
      </c>
      <c r="BQ7" s="24">
        <v>38.47</v>
      </c>
      <c r="BR7" s="24">
        <v>43.29</v>
      </c>
      <c r="BS7" s="24">
        <v>56.05</v>
      </c>
      <c r="BT7" s="24">
        <v>56.05</v>
      </c>
      <c r="BU7" s="24">
        <v>56.53</v>
      </c>
      <c r="BV7" s="24">
        <v>52.23</v>
      </c>
      <c r="BW7" s="24">
        <v>50.06</v>
      </c>
      <c r="BX7" s="24">
        <v>49.38</v>
      </c>
      <c r="BY7" s="24">
        <v>48.53</v>
      </c>
      <c r="BZ7" s="24">
        <v>46.11</v>
      </c>
      <c r="CA7" s="24">
        <v>46.46</v>
      </c>
      <c r="CB7" s="24">
        <v>675.11</v>
      </c>
      <c r="CC7" s="24">
        <v>633.48</v>
      </c>
      <c r="CD7" s="24">
        <v>628.04999999999995</v>
      </c>
      <c r="CE7" s="24">
        <v>628.04999999999995</v>
      </c>
      <c r="CF7" s="24">
        <v>672.4</v>
      </c>
      <c r="CG7" s="24">
        <v>294.05</v>
      </c>
      <c r="CH7" s="24">
        <v>309.22000000000003</v>
      </c>
      <c r="CI7" s="24">
        <v>316.97000000000003</v>
      </c>
      <c r="CJ7" s="24">
        <v>326.17</v>
      </c>
      <c r="CK7" s="24">
        <v>336.93</v>
      </c>
      <c r="CL7" s="24">
        <v>339.86</v>
      </c>
      <c r="CM7" s="24">
        <v>100</v>
      </c>
      <c r="CN7" s="24">
        <v>100</v>
      </c>
      <c r="CO7" s="24">
        <v>100</v>
      </c>
      <c r="CP7" s="24">
        <v>100</v>
      </c>
      <c r="CQ7" s="24">
        <v>100</v>
      </c>
      <c r="CR7" s="24">
        <v>50.56</v>
      </c>
      <c r="CS7" s="24">
        <v>47.35</v>
      </c>
      <c r="CT7" s="24">
        <v>46.36</v>
      </c>
      <c r="CU7" s="24">
        <v>46.45</v>
      </c>
      <c r="CV7" s="24">
        <v>45.36</v>
      </c>
      <c r="CW7" s="24">
        <v>45.78</v>
      </c>
      <c r="CX7" s="24">
        <v>100</v>
      </c>
      <c r="CY7" s="24">
        <v>100</v>
      </c>
      <c r="CZ7" s="24">
        <v>100</v>
      </c>
      <c r="DA7" s="24">
        <v>100</v>
      </c>
      <c r="DB7" s="24">
        <v>100</v>
      </c>
      <c r="DC7" s="24">
        <v>83.85</v>
      </c>
      <c r="DD7" s="24">
        <v>81.209999999999994</v>
      </c>
      <c r="DE7" s="24">
        <v>83.08</v>
      </c>
      <c r="DF7" s="24">
        <v>82.61</v>
      </c>
      <c r="DG7" s="24">
        <v>82.21</v>
      </c>
      <c r="DH7" s="24">
        <v>81.819999999999993</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117</v>
      </c>
      <c r="F13" t="s">
        <v>118</v>
      </c>
      <c r="G13" t="s">
        <v>119</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2024-01-18T04:37:33Z</cp:lastPrinted>
  <dcterms:created xsi:type="dcterms:W3CDTF">2023-12-12T03:01:50Z</dcterms:created>
  <dcterms:modified xsi:type="dcterms:W3CDTF">2024-01-18T04:58:08Z</dcterms:modified>
  <cp:category/>
</cp:coreProperties>
</file>