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G8KKMCfJNNkH+Tt/i5zeOC+h444ACMmQ/no4mCgU4r9PaTPc1kcqmPpQ0bV+mB9XCXSz5Jq17piVjWQyP+gYXg==" workbookSaltValue="7Mj6anqCzdMB5wSDAFCiXQ==" workbookSpinCount="100000" lockStructure="1"/>
  <bookViews>
    <workbookView xWindow="-120" yWindow="-120" windowWidth="29040" windowHeight="158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P10" i="4"/>
  <c r="B10" i="4"/>
  <c r="BB8" i="4"/>
  <c r="AT8" i="4"/>
  <c r="AL8" i="4"/>
  <c r="W8" i="4"/>
  <c r="P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<sst xmlns="http://schemas.openxmlformats.org/spreadsheetml/2006/main" count="233" uniqueCount="118">
  <si>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</si>
  <si>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</si>
  <si>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</si>
  <si>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</si>
  <si>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</si>
  <si>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</si>
  <si>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</si>
  <si>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</si>
  <si>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</si>
  <si>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</si>
  <si>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</si>
  <si>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</si>
  <si>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</si>
  <si>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</si>
  <si>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</si>
  <si>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</si>
  <si>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</si>
  <si>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</si>
  <si>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</si>
  <si>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</si>
  <si>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</si>
  <si>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</si>
  <si>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</si>
  <si>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</si>
  <si>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</si>
  <si>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</si>
  <si>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</si>
  <si>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</si>
  <si>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</si>
  <si>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</si>
  <si>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</si>
  <si>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</si>
  <si>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</si>
  <si>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</si>
  <si>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</si>
  <si>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</si>
  <si>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</si>
  <si>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</si>
  <si>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</si>
  <si>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</si>
  <si>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</si>
  <si>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</si>
  <si>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</si>
  <si>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</si>
  <si>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</si>
  <si>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</si>
  <si>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</si>
  <si>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</si>
  <si>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</si>
  <si>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</si>
  <si>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</si>
  <si>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</si>
  <si>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</si>
  <si>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</si>
  <si>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</si>
  <si>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</si>
  <si>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</si>
  <si>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</si>
  <si>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</si>
  <si>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</si>
  <si>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</si>
  <si>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</si>
  <si>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</si>
  <si>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</si>
  <si>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</si>
  <si>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</si>
  <si>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</si>
  <si>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</si>
  <si>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</si>
  <si>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</si>
  <si>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</si>
  <si>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</si>
  <si>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</si>
  <si>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</si>
  <si>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</si>
  <si>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</si>
  <si>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</si>
  <si>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</si>
  <si>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</si>
  <si>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</si>
  <si>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</si>
  <si>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</si>
  <si>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</si>
  <si>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</si>
  <si>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</si>
  <si>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</si>
  <si>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</si>
  <si>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</si>
  <si>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</si>
  <si>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</si>
  <si>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</si>
  <si>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</si>
  <si>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</si>
  <si>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</si>
  <si>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</si>
  <si>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</si>
  <si>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戸沢村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</si>
  <si>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</si>
  <si>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</si>
  <si>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</si>
  <si>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</si>
  <si>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</si>
  <si>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</si>
  <si>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</si>
  <si>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</si>
  <si>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</si>
  <si>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</si>
  <si>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</si>
  <si>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</si>
  <si>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</si>
  <si>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</si>
  <si>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</si>
  <si>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</si>
  <si>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</si>
  <si>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</si>
  <si>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収益的収支比率は昨年度と比較してほぼ横ばいであるが、僅かに増加した要因としては、総収益は</t>
    </r>
    <r>
      <rPr>
        <sz val="11"/>
        <rFont val="ＭＳ ゴシック"/>
        <family val="3"/>
        <charset val="128"/>
      </rPr>
      <t>昨年度並みであったのに対し、昨年度よりも維持管理費用が減少したことが</t>
    </r>
    <r>
      <rPr>
        <sz val="11"/>
        <color theme="1"/>
        <rFont val="ＭＳ ゴシック"/>
        <family val="3"/>
        <charset val="128"/>
      </rPr>
      <t>要因である。
　老朽管の更新が終了してからは、配水管からの漏水は殆んどなくなっているが、配水管から量水器までの老朽化した給水管での漏水の発生も見られるため、給水原価の増加を抑えるためにも、定期的な漏水調査・修繕を行い不明水量の減少に努めていく。</t>
    </r>
    <rPh sb="12" eb="14">
      <t>ヒカク</t>
    </rPh>
    <rPh sb="18" eb="19">
      <t>ヨコ</t>
    </rPh>
    <rPh sb="26" eb="27">
      <t>ワズ</t>
    </rPh>
    <rPh sb="29" eb="31">
      <t>ゾウカ</t>
    </rPh>
    <rPh sb="58" eb="61">
      <t>サクネンド</t>
    </rPh>
    <rPh sb="71" eb="73">
      <t>ゲンショウ</t>
    </rPh>
    <rPh sb="146" eb="148">
      <t>ハッセイ</t>
    </rPh>
    <rPh sb="149" eb="150">
      <t>ミ</t>
    </rPh>
    <rPh sb="164" eb="165">
      <t>オサ</t>
    </rPh>
    <phoneticPr fontId="4"/>
  </si>
  <si>
    <t>　管路については、平成26年度で老朽管更新は終了しており、今後は2050年頃に水道管更新のピークを迎えると思われるが、短期間に更新費用が大きくならないよう耐用年数、給水人口の推移を考慮しながら計画的に実施していく。
　取水・浄水施設に関しては、昭和47年より稼動している草薙浄水場の更新事業を、令和6～8年度までの3ヶ年で計画している。</t>
    <phoneticPr fontId="4"/>
  </si>
  <si>
    <t>　収益的収支比率を改善するため、計画的な改良工事、委託業務の見直しなどを行い維持管理費の削減に努める。料金収入に関して、現年度分の収納率は高水準で維持しているが、依然として滞納者は存在するため、社会情勢を考慮し福祉担当課等と連携しながら、定期的に訪問し納付を促すなど収納率の向上に努めたい。</t>
    <rPh sb="69" eb="72">
      <t>コウスイジュン</t>
    </rPh>
    <rPh sb="73" eb="7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</si>
</sst>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0.14000000000000001</c:v>
                </c:pt>
                <c:pt idx="1">
                  <c:v>0.32</c:v>
                </c:pt>
                <c:pt idx="2">
                  <c:v>0.16</c:v>
                </c:pt>
                <c:pt idx="3">
                  <c:v>0.16</c:v>
                </c:pt>
                <c:pt idx="4" formatCode="#,##0.00;&quot;△&quot;#,##0.00">
                  <c:v>0</c:v>
                </c:pt>
              </c:numCache>
            </c:numRef>
          </c:val>
          <c:extLst>
            <c:ext xmlns:c16="http://schemas.microsoft.com/office/drawing/2014/chart" uri="{C3380CC4-5D6E-409C-BE32-E72D297353CC}">
              <c16:uniqueId val="{00000000-5154-4FD6-A8FB-EBC7E8729D4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5154-4FD6-A8FB-EBC7E8729D4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c:v>
                </c:pt>
                <c:pt idx="1">
                  <c:v>56.89</c:v>
                </c:pt>
                <c:pt idx="2">
                  <c:v>57.02</c:v>
                </c:pt>
                <c:pt idx="3">
                  <c:v>57.04</c:v>
                </c:pt>
                <c:pt idx="4">
                  <c:v>54.28</c:v>
                </c:pt>
              </c:numCache>
            </c:numRef>
          </c:val>
          <c:extLst>
            <c:ext xmlns:c16="http://schemas.microsoft.com/office/drawing/2014/chart" uri="{C3380CC4-5D6E-409C-BE32-E72D297353CC}">
              <c16:uniqueId val="{00000000-1CF6-4037-8B4E-59D769D37BB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1CF6-4037-8B4E-59D769D37BB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74.709999999999994</c:v>
                </c:pt>
                <c:pt idx="1">
                  <c:v>73.290000000000006</c:v>
                </c:pt>
                <c:pt idx="2">
                  <c:v>71.17</c:v>
                </c:pt>
                <c:pt idx="3">
                  <c:v>69.19</c:v>
                </c:pt>
                <c:pt idx="4">
                  <c:v>71.28</c:v>
                </c:pt>
              </c:numCache>
            </c:numRef>
          </c:val>
          <c:extLst>
            <c:ext xmlns:c16="http://schemas.microsoft.com/office/drawing/2014/chart" uri="{C3380CC4-5D6E-409C-BE32-E72D297353CC}">
              <c16:uniqueId val="{00000000-00B3-44FE-9DE2-C840224FE91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00B3-44FE-9DE2-C840224FE91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66.17</c:v>
                </c:pt>
                <c:pt idx="1">
                  <c:v>74.64</c:v>
                </c:pt>
                <c:pt idx="2">
                  <c:v>79.930000000000007</c:v>
                </c:pt>
                <c:pt idx="3">
                  <c:v>73.37</c:v>
                </c:pt>
                <c:pt idx="4">
                  <c:v>75.64</c:v>
                </c:pt>
              </c:numCache>
            </c:numRef>
          </c:val>
          <c:extLst>
            <c:ext xmlns:c16="http://schemas.microsoft.com/office/drawing/2014/chart" uri="{C3380CC4-5D6E-409C-BE32-E72D297353CC}">
              <c16:uniqueId val="{00000000-FA21-4F16-BEF6-553684F0AC0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FA21-4F16-BEF6-553684F0AC0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A-4FBC-A8BD-E16714C6E9B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A-4FBC-A8BD-E16714C6E9B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2E-4E8E-BE94-4F9F89B3979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2E-4E8E-BE94-4F9F89B3979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56-47FB-B9FD-3BAFF52A5CA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56-47FB-B9FD-3BAFF52A5CA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8D-4245-9BAB-7657723D5D6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8D-4245-9BAB-7657723D5D6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995.83</c:v>
                </c:pt>
                <c:pt idx="1">
                  <c:v>926.35</c:v>
                </c:pt>
                <c:pt idx="2">
                  <c:v>830.86</c:v>
                </c:pt>
                <c:pt idx="3">
                  <c:v>771.85</c:v>
                </c:pt>
                <c:pt idx="4">
                  <c:v>718.71</c:v>
                </c:pt>
              </c:numCache>
            </c:numRef>
          </c:val>
          <c:extLst>
            <c:ext xmlns:c16="http://schemas.microsoft.com/office/drawing/2014/chart" uri="{C3380CC4-5D6E-409C-BE32-E72D297353CC}">
              <c16:uniqueId val="{00000000-C41E-4208-AF27-EDCB32FB009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C41E-4208-AF27-EDCB32FB009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51.19</c:v>
                </c:pt>
                <c:pt idx="1">
                  <c:v>57.5</c:v>
                </c:pt>
                <c:pt idx="2">
                  <c:v>64.23</c:v>
                </c:pt>
                <c:pt idx="3">
                  <c:v>57.89</c:v>
                </c:pt>
                <c:pt idx="4">
                  <c:v>60.31</c:v>
                </c:pt>
              </c:numCache>
            </c:numRef>
          </c:val>
          <c:extLst>
            <c:ext xmlns:c16="http://schemas.microsoft.com/office/drawing/2014/chart" uri="{C3380CC4-5D6E-409C-BE32-E72D297353CC}">
              <c16:uniqueId val="{00000000-5E7A-4CBA-9480-95F9C2AA14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5E7A-4CBA-9480-95F9C2AA14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545.39</c:v>
                </c:pt>
                <c:pt idx="1">
                  <c:v>497.74</c:v>
                </c:pt>
                <c:pt idx="2">
                  <c:v>464.15</c:v>
                </c:pt>
                <c:pt idx="3">
                  <c:v>519</c:v>
                </c:pt>
                <c:pt idx="4">
                  <c:v>490.73</c:v>
                </c:pt>
              </c:numCache>
            </c:numRef>
          </c:val>
          <c:extLst>
            <c:ext xmlns:c16="http://schemas.microsoft.com/office/drawing/2014/chart" uri="{C3380CC4-5D6E-409C-BE32-E72D297353CC}">
              <c16:uniqueId val="{00000000-5C46-4938-9E46-AC28FE03A07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5C46-4938-9E46-AC28FE03A07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戸沢村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4071</v>
      </c>
      <c r="AM8" s="37"/>
      <c r="AN8" s="37"/>
      <c r="AO8" s="37"/>
      <c r="AP8" s="37"/>
      <c r="AQ8" s="37"/>
      <c r="AR8" s="37"/>
      <c r="AS8" s="37"/>
      <c r="AT8" s="38">
        <f>データ!$S$6</f>
        <v>261.31</v>
      </c>
      <c r="AU8" s="38"/>
      <c r="AV8" s="38"/>
      <c r="AW8" s="38"/>
      <c r="AX8" s="38"/>
      <c r="AY8" s="38"/>
      <c r="AZ8" s="38"/>
      <c r="BA8" s="38"/>
      <c r="BB8" s="38">
        <f>データ!$T$6</f>
        <v>15.58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98.89</v>
      </c>
      <c r="Q10" s="38"/>
      <c r="R10" s="38"/>
      <c r="S10" s="38"/>
      <c r="T10" s="38"/>
      <c r="U10" s="38"/>
      <c r="V10" s="38"/>
      <c r="W10" s="37">
        <f>データ!$Q$6</f>
        <v>5170</v>
      </c>
      <c r="X10" s="37"/>
      <c r="Y10" s="37"/>
      <c r="Z10" s="37"/>
      <c r="AA10" s="37"/>
      <c r="AB10" s="37"/>
      <c r="AC10" s="37"/>
      <c r="AD10" s="2"/>
      <c r="AE10" s="2"/>
      <c r="AF10" s="2"/>
      <c r="AG10" s="2"/>
      <c r="AH10" s="2"/>
      <c r="AI10" s="2"/>
      <c r="AJ10" s="2"/>
      <c r="AK10" s="2"/>
      <c r="AL10" s="37">
        <f>データ!$U$6</f>
        <v>3997</v>
      </c>
      <c r="AM10" s="37"/>
      <c r="AN10" s="37"/>
      <c r="AO10" s="37"/>
      <c r="AP10" s="37"/>
      <c r="AQ10" s="37"/>
      <c r="AR10" s="37"/>
      <c r="AS10" s="37"/>
      <c r="AT10" s="38">
        <f>データ!$V$6</f>
        <v>169.02</v>
      </c>
      <c r="AU10" s="38"/>
      <c r="AV10" s="38"/>
      <c r="AW10" s="38"/>
      <c r="AX10" s="38"/>
      <c r="AY10" s="38"/>
      <c r="AZ10" s="38"/>
      <c r="BA10" s="38"/>
      <c r="BB10" s="38">
        <f>データ!$W$6</f>
        <v>23.65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kDgV5wVaVRZ7h7tR3XSiD6GwAKHgrx/1ssZ/Ezzf90ApHTfAhyG/E+V3T3F3QStrjinjMF7OsX33Q93MIIEvcQ==" saltValue="5TxD0C7r29MMd24uXgxZ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63673</v>
      </c>
      <c r="D6" s="20">
        <f t="shared" si="3"/>
        <v>47</v>
      </c>
      <c r="E6" s="20">
        <f t="shared" si="3"/>
        <v>1</v>
      </c>
      <c r="F6" s="20">
        <f t="shared" si="3"/>
        <v>0</v>
      </c>
      <c r="G6" s="20">
        <f t="shared" si="3"/>
        <v>0</v>
      </c>
      <c r="H6" s="20" t="str">
        <f t="shared" si="3"/>
        <v>山形県　戸沢村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98.89</v>
      </c>
      <c r="Q6" s="21">
        <f t="shared" si="3"/>
        <v>5170</v>
      </c>
      <c r="R6" s="21">
        <f t="shared" si="3"/>
        <v>4071</v>
      </c>
      <c r="S6" s="21">
        <f t="shared" si="3"/>
        <v>261.31</v>
      </c>
      <c r="T6" s="21">
        <f t="shared" si="3"/>
        <v>15.58</v>
      </c>
      <c r="U6" s="21">
        <f t="shared" si="3"/>
        <v>3997</v>
      </c>
      <c r="V6" s="21">
        <f t="shared" si="3"/>
        <v>169.02</v>
      </c>
      <c r="W6" s="21">
        <f t="shared" si="3"/>
        <v>23.65</v>
      </c>
      <c r="X6" s="22">
        <f>IF(X7="",NA(),X7)</f>
        <v>66.17</v>
      </c>
      <c r="Y6" s="22">
        <f t="shared" ref="Y6:AG6" si="4">IF(Y7="",NA(),Y7)</f>
        <v>74.64</v>
      </c>
      <c r="Z6" s="22">
        <f t="shared" si="4"/>
        <v>79.930000000000007</v>
      </c>
      <c r="AA6" s="22">
        <f t="shared" si="4"/>
        <v>73.37</v>
      </c>
      <c r="AB6" s="22">
        <f t="shared" si="4"/>
        <v>75.64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995.83</v>
      </c>
      <c r="BF6" s="22">
        <f t="shared" ref="BF6:BN6" si="7">IF(BF7="",NA(),BF7)</f>
        <v>926.35</v>
      </c>
      <c r="BG6" s="22">
        <f t="shared" si="7"/>
        <v>830.86</v>
      </c>
      <c r="BH6" s="22">
        <f t="shared" si="7"/>
        <v>771.85</v>
      </c>
      <c r="BI6" s="22">
        <f t="shared" si="7"/>
        <v>718.71</v>
      </c>
      <c r="BJ6" s="22">
        <f t="shared" si="7"/>
        <v>1007.7</v>
      </c>
      <c r="BK6" s="22">
        <f t="shared" si="7"/>
        <v>1018.52</v>
      </c>
      <c r="BL6" s="22">
        <f t="shared" si="7"/>
        <v>949.61</v>
      </c>
      <c r="BM6" s="22">
        <f t="shared" si="7"/>
        <v>918.84</v>
      </c>
      <c r="BN6" s="22">
        <f t="shared" si="7"/>
        <v>955.49</v>
      </c>
      <c r="BO6" s="21" t="str">
        <f>IF(BO7="","",IF(BO7="-","【-】","【"&amp;SUBSTITUTE(TEXT(BO7,"#,##0.00"),"-","△")&amp;"】"))</f>
        <v>【982.48】</v>
      </c>
      <c r="BP6" s="22">
        <f>IF(BP7="",NA(),BP7)</f>
        <v>51.19</v>
      </c>
      <c r="BQ6" s="22">
        <f t="shared" ref="BQ6:BY6" si="8">IF(BQ7="",NA(),BQ7)</f>
        <v>57.5</v>
      </c>
      <c r="BR6" s="22">
        <f t="shared" si="8"/>
        <v>64.23</v>
      </c>
      <c r="BS6" s="22">
        <f t="shared" si="8"/>
        <v>57.89</v>
      </c>
      <c r="BT6" s="22">
        <f t="shared" si="8"/>
        <v>60.31</v>
      </c>
      <c r="BU6" s="22">
        <f t="shared" si="8"/>
        <v>59.22</v>
      </c>
      <c r="BV6" s="22">
        <f t="shared" si="8"/>
        <v>58.79</v>
      </c>
      <c r="BW6" s="22">
        <f t="shared" si="8"/>
        <v>58.41</v>
      </c>
      <c r="BX6" s="22">
        <f t="shared" si="8"/>
        <v>58.27</v>
      </c>
      <c r="BY6" s="22">
        <f t="shared" si="8"/>
        <v>55.15</v>
      </c>
      <c r="BZ6" s="21" t="str">
        <f>IF(BZ7="","",IF(BZ7="-","【-】","【"&amp;SUBSTITUTE(TEXT(BZ7,"#,##0.00"),"-","△")&amp;"】"))</f>
        <v>【50.61】</v>
      </c>
      <c r="CA6" s="22">
        <f>IF(CA7="",NA(),CA7)</f>
        <v>545.39</v>
      </c>
      <c r="CB6" s="22">
        <f t="shared" ref="CB6:CJ6" si="9">IF(CB7="",NA(),CB7)</f>
        <v>497.74</v>
      </c>
      <c r="CC6" s="22">
        <f t="shared" si="9"/>
        <v>464.15</v>
      </c>
      <c r="CD6" s="22">
        <f t="shared" si="9"/>
        <v>519</v>
      </c>
      <c r="CE6" s="22">
        <f t="shared" si="9"/>
        <v>490.73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57</v>
      </c>
      <c r="CM6" s="22">
        <f t="shared" ref="CM6:CU6" si="10">IF(CM7="",NA(),CM7)</f>
        <v>56.89</v>
      </c>
      <c r="CN6" s="22">
        <f t="shared" si="10"/>
        <v>57.02</v>
      </c>
      <c r="CO6" s="22">
        <f t="shared" si="10"/>
        <v>57.04</v>
      </c>
      <c r="CP6" s="22">
        <f t="shared" si="10"/>
        <v>54.28</v>
      </c>
      <c r="CQ6" s="22">
        <f t="shared" si="10"/>
        <v>56.76</v>
      </c>
      <c r="CR6" s="22">
        <f t="shared" si="10"/>
        <v>56.04</v>
      </c>
      <c r="CS6" s="22">
        <f t="shared" si="10"/>
        <v>58.52</v>
      </c>
      <c r="CT6" s="22">
        <f t="shared" si="10"/>
        <v>58.88</v>
      </c>
      <c r="CU6" s="22">
        <f t="shared" si="10"/>
        <v>58.16</v>
      </c>
      <c r="CV6" s="21" t="str">
        <f>IF(CV7="","",IF(CV7="-","【-】","【"&amp;SUBSTITUTE(TEXT(CV7,"#,##0.00"),"-","△")&amp;"】"))</f>
        <v>【56.15】</v>
      </c>
      <c r="CW6" s="22">
        <f>IF(CW7="",NA(),CW7)</f>
        <v>74.709999999999994</v>
      </c>
      <c r="CX6" s="22">
        <f t="shared" ref="CX6:DF6" si="11">IF(CX7="",NA(),CX7)</f>
        <v>73.290000000000006</v>
      </c>
      <c r="CY6" s="22">
        <f t="shared" si="11"/>
        <v>71.17</v>
      </c>
      <c r="CZ6" s="22">
        <f t="shared" si="11"/>
        <v>69.19</v>
      </c>
      <c r="DA6" s="22">
        <f t="shared" si="11"/>
        <v>71.28</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0.14000000000000001</v>
      </c>
      <c r="EE6" s="22">
        <f t="shared" ref="EE6:EM6" si="14">IF(EE7="",NA(),EE7)</f>
        <v>0.32</v>
      </c>
      <c r="EF6" s="22">
        <f t="shared" si="14"/>
        <v>0.16</v>
      </c>
      <c r="EG6" s="22">
        <f t="shared" si="14"/>
        <v>0.16</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63673</v>
      </c>
      <c r="D7" s="24">
        <v>47</v>
      </c>
      <c r="E7" s="24">
        <v>1</v>
      </c>
      <c r="F7" s="24">
        <v>0</v>
      </c>
      <c r="G7" s="24">
        <v>0</v>
      </c>
      <c r="H7" s="24" t="s">
        <v>96</v>
      </c>
      <c r="I7" s="24" t="s">
        <v>97</v>
      </c>
      <c r="J7" s="24" t="s">
        <v>98</v>
      </c>
      <c r="K7" s="24" t="s">
        <v>99</v>
      </c>
      <c r="L7" s="24" t="s">
        <v>100</v>
      </c>
      <c r="M7" s="24" t="s">
        <v>101</v>
      </c>
      <c r="N7" s="25" t="s">
        <v>102</v>
      </c>
      <c r="O7" s="25" t="s">
        <v>103</v>
      </c>
      <c r="P7" s="25">
        <v>98.89</v>
      </c>
      <c r="Q7" s="25">
        <v>5170</v>
      </c>
      <c r="R7" s="25">
        <v>4071</v>
      </c>
      <c r="S7" s="25">
        <v>261.31</v>
      </c>
      <c r="T7" s="25">
        <v>15.58</v>
      </c>
      <c r="U7" s="25">
        <v>3997</v>
      </c>
      <c r="V7" s="25">
        <v>169.02</v>
      </c>
      <c r="W7" s="25">
        <v>23.65</v>
      </c>
      <c r="X7" s="25">
        <v>66.17</v>
      </c>
      <c r="Y7" s="25">
        <v>74.64</v>
      </c>
      <c r="Z7" s="25">
        <v>79.930000000000007</v>
      </c>
      <c r="AA7" s="25">
        <v>73.37</v>
      </c>
      <c r="AB7" s="25">
        <v>75.64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995.83</v>
      </c>
      <c r="BF7" s="25">
        <v>926.35</v>
      </c>
      <c r="BG7" s="25">
        <v>830.86</v>
      </c>
      <c r="BH7" s="25">
        <v>771.85</v>
      </c>
      <c r="BI7" s="25">
        <v>718.71</v>
      </c>
      <c r="BJ7" s="25">
        <v>1007.7</v>
      </c>
      <c r="BK7" s="25">
        <v>1018.52</v>
      </c>
      <c r="BL7" s="25">
        <v>949.61</v>
      </c>
      <c r="BM7" s="25">
        <v>918.84</v>
      </c>
      <c r="BN7" s="25">
        <v>955.49</v>
      </c>
      <c r="BO7" s="25">
        <v>982.48</v>
      </c>
      <c r="BP7" s="25">
        <v>51.19</v>
      </c>
      <c r="BQ7" s="25">
        <v>57.5</v>
      </c>
      <c r="BR7" s="25">
        <v>64.23</v>
      </c>
      <c r="BS7" s="25">
        <v>57.89</v>
      </c>
      <c r="BT7" s="25">
        <v>60.31</v>
      </c>
      <c r="BU7" s="25">
        <v>59.22</v>
      </c>
      <c r="BV7" s="25">
        <v>58.79</v>
      </c>
      <c r="BW7" s="25">
        <v>58.41</v>
      </c>
      <c r="BX7" s="25">
        <v>58.27</v>
      </c>
      <c r="BY7" s="25">
        <v>55.15</v>
      </c>
      <c r="BZ7" s="25">
        <v>50.61</v>
      </c>
      <c r="CA7" s="25">
        <v>545.39</v>
      </c>
      <c r="CB7" s="25">
        <v>497.74</v>
      </c>
      <c r="CC7" s="25">
        <v>464.15</v>
      </c>
      <c r="CD7" s="25">
        <v>519</v>
      </c>
      <c r="CE7" s="25">
        <v>490.73</v>
      </c>
      <c r="CF7" s="25">
        <v>292.89999999999998</v>
      </c>
      <c r="CG7" s="25">
        <v>298.25</v>
      </c>
      <c r="CH7" s="25">
        <v>303.27999999999997</v>
      </c>
      <c r="CI7" s="25">
        <v>303.81</v>
      </c>
      <c r="CJ7" s="25">
        <v>310.26</v>
      </c>
      <c r="CK7" s="25">
        <v>320.83</v>
      </c>
      <c r="CL7" s="25">
        <v>57</v>
      </c>
      <c r="CM7" s="25">
        <v>56.89</v>
      </c>
      <c r="CN7" s="25">
        <v>57.02</v>
      </c>
      <c r="CO7" s="25">
        <v>57.04</v>
      </c>
      <c r="CP7" s="25">
        <v>54.28</v>
      </c>
      <c r="CQ7" s="25">
        <v>56.76</v>
      </c>
      <c r="CR7" s="25">
        <v>56.04</v>
      </c>
      <c r="CS7" s="25">
        <v>58.52</v>
      </c>
      <c r="CT7" s="25">
        <v>58.88</v>
      </c>
      <c r="CU7" s="25">
        <v>58.16</v>
      </c>
      <c r="CV7" s="25">
        <v>56.15</v>
      </c>
      <c r="CW7" s="25">
        <v>74.709999999999994</v>
      </c>
      <c r="CX7" s="25">
        <v>73.290000000000006</v>
      </c>
      <c r="CY7" s="25">
        <v>71.17</v>
      </c>
      <c r="CZ7" s="25">
        <v>69.19</v>
      </c>
      <c r="DA7" s="25">
        <v>71.28</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0.14000000000000001</v>
      </c>
      <c r="EE7" s="25">
        <v>0.32</v>
      </c>
      <c r="EF7" s="25">
        <v>0.16</v>
      </c>
      <c r="EG7" s="25">
        <v>0.16</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112</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2024-01-31T01:35:00Z</cp:lastPrinted>
  <dcterms:created xsi:type="dcterms:W3CDTF">2023-12-05T01:04:58Z</dcterms:created>
  <dcterms:modified xsi:type="dcterms:W3CDTF">2024-01-31T01:35:02Z</dcterms:modified>
  <cp:category/>
</cp:coreProperties>
</file>