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決算統計\R5度受信データ\【経営比較分析表】2022_063819_47_1718\"/>
    </mc:Choice>
  </mc:AlternateContent>
  <workbookProtection workbookAlgorithmName="SHA-512" workbookHashValue="r+I4CwYgbvhB8i9SUuGr+26eD3lgCJGWKbXRklpE9QTLh/OPrD4nvZaei6szJ4GZm6Gag8WVjL1rEq+KNN1uVA==" workbookSaltValue="/t9WXXrTs91ssxO4PzZ5a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<sst xmlns="http://schemas.openxmlformats.org/spreadsheetml/2006/main" count="241" uniqueCount="123">
  <si>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</si>
  <si>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</si>
  <si>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</si>
  <si>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</si>
  <si>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</si>
  <si>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</si>
  <si>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</si>
  <si>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</si>
  <si>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</si>
  <si>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</si>
  <si>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</si>
  <si>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</si>
  <si>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</si>
  <si>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</si>
  <si>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</si>
  <si>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</si>
  <si>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</si>
  <si>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</si>
  <si>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</si>
  <si>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</si>
  <si>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</si>
  <si>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</si>
  <si>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</si>
  <si>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</si>
  <si>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</si>
  <si>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</si>
  <si>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</si>
  <si>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</si>
  <si>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</si>
  <si>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</si>
  <si>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</si>
  <si>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</si>
  <si>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</si>
  <si>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</si>
  <si>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</si>
  <si>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</si>
  <si>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</si>
  <si>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</si>
  <si>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</si>
  <si>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</si>
  <si>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</si>
  <si>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</si>
  <si>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</si>
  <si>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</si>
  <si>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</si>
  <si>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</si>
  <si>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</si>
  <si>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</si>
  <si>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</si>
  <si>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</si>
  <si>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</si>
  <si>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</si>
  <si>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</si>
  <si>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</si>
  <si>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</si>
  <si>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</si>
  <si>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</si>
  <si>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</si>
  <si>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</si>
  <si>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</si>
  <si>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</si>
  <si>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</si>
  <si>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</si>
  <si>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</si>
  <si>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</si>
  <si>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</si>
  <si>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</si>
  <si>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</si>
  <si>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</si>
  <si>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</si>
  <si>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</si>
  <si>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</si>
  <si>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</si>
  <si>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</si>
  <si>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</si>
  <si>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</si>
  <si>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</si>
  <si>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</si>
  <si>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</si>
  <si>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</si>
  <si>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</si>
  <si>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</si>
  <si>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</si>
  <si>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</si>
  <si>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</si>
  <si>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</si>
  <si>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</si>
  <si>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</si>
  <si>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</si>
  <si>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</si>
  <si>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</si>
  <si>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</si>
  <si>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</si>
  <si>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</si>
  <si>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</si>
  <si>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</si>
  <si>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</si>
  <si>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</si>
  <si>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</si>
  <si>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</si>
  <si>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</si>
  <si>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</si>
  <si>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</si>
  <si>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</si>
  <si>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</si>
  <si>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</si>
  <si>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</si>
  <si>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</si>
  <si>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</si>
  <si>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</si>
  <si>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</si>
  <si>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</si>
  <si>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</si>
  <si>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</si>
  <si>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</si>
  <si>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</si>
  <si>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</si>
  <si>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</si>
  <si>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</si>
  <si>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</si>
  <si>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ここ数年は大規模な下水道整備事業を行っていないこともあり、経営状況は安定している。今後は、処理区域内の下水道未接続世帯解消を図りながら使用料収入の増加に取り組む。
　特定環境保全公共下水道事業は公共下水道事業よりも料金収入が少なく、経営基盤が弱いことから、経営状況を的確に把握して健全経営を行っていく。
　なお、下水道事業は令和6年度から法適用事業へ移行すべく、現在移行作業を行っているところであり、企業会計へ移行することで、現在以上に的確な経営状態の把握ができるようになることが期待される。</t>
    <rPh sb="68" eb="71">
      <t>シヨウリョウ</t>
    </rPh>
    <rPh sb="71" eb="73">
      <t>シュウニュウ</t>
    </rPh>
    <rPh sb="74" eb="76">
      <t>ゾウカ</t>
    </rPh>
    <rPh sb="77" eb="78">
      <t>ト</t>
    </rPh>
    <rPh sb="79" eb="80">
      <t>ク</t>
    </rPh>
    <rPh sb="134" eb="136">
      <t>テキカク</t>
    </rPh>
    <rPh sb="141" eb="143">
      <t>ケンゼン</t>
    </rPh>
    <rPh sb="143" eb="145">
      <t>ケイエイ</t>
    </rPh>
    <rPh sb="146" eb="147">
      <t>オコナ</t>
    </rPh>
    <rPh sb="206" eb="208">
      <t>イコウ</t>
    </rPh>
    <phoneticPr fontId="4"/>
  </si>
  <si>
    <t>　当町の特定環境保全公共下水道事業は平成4年度に着手しており、整備は概成している。
　事業着手後30年程であるため、現在までに管路の老朽化に伴う更新は実施していない。
　なお、マンホールポンプの更新については平成29年から計画的に更新を行っている。</t>
    <rPh sb="43" eb="45">
      <t>ジギョウ</t>
    </rPh>
    <rPh sb="45" eb="47">
      <t>チャクシュ</t>
    </rPh>
    <rPh sb="47" eb="48">
      <t>ゴ</t>
    </rPh>
    <rPh sb="50" eb="51">
      <t>ネン</t>
    </rPh>
    <rPh sb="51" eb="52">
      <t>ホド</t>
    </rPh>
    <rPh sb="58" eb="60">
      <t>ゲンザイ</t>
    </rPh>
    <rPh sb="66" eb="69">
      <t>ロウキュウカ</t>
    </rPh>
    <rPh sb="70" eb="71">
      <t>トモナ</t>
    </rPh>
    <phoneticPr fontId="4"/>
  </si>
  <si>
    <t>　平成27年度までは類似団体平均よりも経営状況が悪い傾向にあったが、水洗化率の向上等により、現在では類似団体と同水準の経営状況となっている。令和3年度までは新型コロナウイルス感染症の拡大防止のためステイホームが呼びかけられたことで、一般家庭での使用量が増加し、使用料収入が増加していたが、令和4年度については従来の生活に回帰しつつあり、使用料収入についてもコロナ禍前の水準に戻りつつある状況である。昨今の物価高騰による維持管理費の増加が今後の経営上の課題であり、経費回収率を維持できるように今後も引き続き下水道接続の推進による使用料収入の増加と事業の適正化・効率化による費用の削減を図る必要がある。
  下水道使用料金については20㎥あたり4,290円（消費税込み）と県内一高い水準にあるため、更なる経営健全化のための使用料の値上げは難しいが、経営戦略等に基づき、より計画的且つ効率的な事業経営を今後も進めていく。</t>
    <rPh sb="24" eb="25">
      <t>ワル</t>
    </rPh>
    <rPh sb="26" eb="28">
      <t>ケイコウ</t>
    </rPh>
    <rPh sb="34" eb="37">
      <t>スイセンカ</t>
    </rPh>
    <rPh sb="37" eb="38">
      <t>リツ</t>
    </rPh>
    <rPh sb="39" eb="41">
      <t>コウジョウ</t>
    </rPh>
    <rPh sb="41" eb="42">
      <t>トウ</t>
    </rPh>
    <rPh sb="46" eb="48">
      <t>ゲンザイ</t>
    </rPh>
    <rPh sb="50" eb="52">
      <t>ルイジ</t>
    </rPh>
    <rPh sb="52" eb="54">
      <t>ダンタイ</t>
    </rPh>
    <rPh sb="55" eb="58">
      <t>ドウスイジュン</t>
    </rPh>
    <rPh sb="59" eb="61">
      <t>ケイエイ</t>
    </rPh>
    <rPh sb="61" eb="63">
      <t>ジョウキョウ</t>
    </rPh>
    <rPh sb="199" eb="201">
      <t>サッコン</t>
    </rPh>
    <rPh sb="202" eb="204">
      <t>ブッカ</t>
    </rPh>
    <rPh sb="204" eb="206">
      <t>コウトウ</t>
    </rPh>
    <rPh sb="209" eb="211">
      <t>イジ</t>
    </rPh>
    <rPh sb="211" eb="214">
      <t>カンリヒ</t>
    </rPh>
    <rPh sb="215" eb="217">
      <t>ゾウカ</t>
    </rPh>
    <rPh sb="218" eb="220">
      <t>コンゴ</t>
    </rPh>
    <rPh sb="221" eb="223">
      <t>ケイエイ</t>
    </rPh>
    <rPh sb="223" eb="224">
      <t>ウエ</t>
    </rPh>
    <rPh sb="225" eb="227">
      <t>カダイ</t>
    </rPh>
    <rPh sb="376" eb="377">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</si>
</sst>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8F-4CEC-BEC6-C5F152117E2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1E8F-4CEC-BEC6-C5F152117E2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EF-4023-8FF3-37F8F279181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75EF-4023-8FF3-37F8F279181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79.180000000000007</c:v>
                </c:pt>
                <c:pt idx="1">
                  <c:v>79.45</c:v>
                </c:pt>
                <c:pt idx="2">
                  <c:v>80.06</c:v>
                </c:pt>
                <c:pt idx="3">
                  <c:v>80.64</c:v>
                </c:pt>
                <c:pt idx="4">
                  <c:v>83.2</c:v>
                </c:pt>
              </c:numCache>
            </c:numRef>
          </c:val>
          <c:extLst>
            <c:ext xmlns:c16="http://schemas.microsoft.com/office/drawing/2014/chart" uri="{C3380CC4-5D6E-409C-BE32-E72D297353CC}">
              <c16:uniqueId val="{00000000-6B80-4FB2-AD70-8E0677BB051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6B80-4FB2-AD70-8E0677BB051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96.16</c:v>
                </c:pt>
                <c:pt idx="1">
                  <c:v>96.06</c:v>
                </c:pt>
                <c:pt idx="2">
                  <c:v>95.52</c:v>
                </c:pt>
                <c:pt idx="3">
                  <c:v>86.99</c:v>
                </c:pt>
                <c:pt idx="4">
                  <c:v>86.54</c:v>
                </c:pt>
              </c:numCache>
            </c:numRef>
          </c:val>
          <c:extLst>
            <c:ext xmlns:c16="http://schemas.microsoft.com/office/drawing/2014/chart" uri="{C3380CC4-5D6E-409C-BE32-E72D297353CC}">
              <c16:uniqueId val="{00000000-1865-4533-8D4C-004D3D9BFCE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65-4533-8D4C-004D3D9BFCE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0D-476D-8341-9AB292CC6D3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0D-476D-8341-9AB292CC6D3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28-4BDB-9BA6-1BB272D9580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28-4BDB-9BA6-1BB272D9580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ED-4A27-8E1F-5ED78E70A02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ED-4A27-8E1F-5ED78E70A02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3E-4142-9A17-CCEF9F9D712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3E-4142-9A17-CCEF9F9D712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215.81</c:v>
                </c:pt>
                <c:pt idx="1">
                  <c:v>176.25</c:v>
                </c:pt>
                <c:pt idx="2">
                  <c:v>253.73</c:v>
                </c:pt>
                <c:pt idx="3">
                  <c:v>267.13</c:v>
                </c:pt>
                <c:pt idx="4">
                  <c:v>200.27</c:v>
                </c:pt>
              </c:numCache>
            </c:numRef>
          </c:val>
          <c:extLst>
            <c:ext xmlns:c16="http://schemas.microsoft.com/office/drawing/2014/chart" uri="{C3380CC4-5D6E-409C-BE32-E72D297353CC}">
              <c16:uniqueId val="{00000000-449F-4937-819A-C7DB9140511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449F-4937-819A-C7DB9140511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96.49</c:v>
                </c:pt>
                <c:pt idx="1">
                  <c:v>93.46</c:v>
                </c:pt>
                <c:pt idx="2">
                  <c:v>98.28</c:v>
                </c:pt>
                <c:pt idx="3">
                  <c:v>100</c:v>
                </c:pt>
                <c:pt idx="4">
                  <c:v>100</c:v>
                </c:pt>
              </c:numCache>
            </c:numRef>
          </c:val>
          <c:extLst>
            <c:ext xmlns:c16="http://schemas.microsoft.com/office/drawing/2014/chart" uri="{C3380CC4-5D6E-409C-BE32-E72D297353CC}">
              <c16:uniqueId val="{00000000-0BD0-42C6-873F-0BFE454F7DF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0BD0-42C6-873F-0BFE454F7DF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226.91</c:v>
                </c:pt>
                <c:pt idx="1">
                  <c:v>234.31</c:v>
                </c:pt>
                <c:pt idx="2">
                  <c:v>223.12</c:v>
                </c:pt>
                <c:pt idx="3">
                  <c:v>223.92</c:v>
                </c:pt>
                <c:pt idx="4">
                  <c:v>219.15</c:v>
                </c:pt>
              </c:numCache>
            </c:numRef>
          </c:val>
          <c:extLst>
            <c:ext xmlns:c16="http://schemas.microsoft.com/office/drawing/2014/chart" uri="{C3380CC4-5D6E-409C-BE32-E72D297353CC}">
              <c16:uniqueId val="{00000000-757A-4DCA-814D-9E9D28C7417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757A-4DCA-814D-9E9D28C7417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4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22094</v>
      </c>
      <c r="AM8" s="42"/>
      <c r="AN8" s="42"/>
      <c r="AO8" s="42"/>
      <c r="AP8" s="42"/>
      <c r="AQ8" s="42"/>
      <c r="AR8" s="42"/>
      <c r="AS8" s="42"/>
      <c r="AT8" s="35">
        <f>データ!T6</f>
        <v>180.26</v>
      </c>
      <c r="AU8" s="35"/>
      <c r="AV8" s="35"/>
      <c r="AW8" s="35"/>
      <c r="AX8" s="35"/>
      <c r="AY8" s="35"/>
      <c r="AZ8" s="35"/>
      <c r="BA8" s="35"/>
      <c r="BB8" s="35">
        <f>データ!U6</f>
        <v>122.57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17.39</v>
      </c>
      <c r="Q10" s="35"/>
      <c r="R10" s="35"/>
      <c r="S10" s="35"/>
      <c r="T10" s="35"/>
      <c r="U10" s="35"/>
      <c r="V10" s="35"/>
      <c r="W10" s="35">
        <f>データ!Q6</f>
        <v>89.72</v>
      </c>
      <c r="X10" s="35"/>
      <c r="Y10" s="35"/>
      <c r="Z10" s="35"/>
      <c r="AA10" s="35"/>
      <c r="AB10" s="35"/>
      <c r="AC10" s="35"/>
      <c r="AD10" s="42">
        <f>データ!R6</f>
        <v>4290</v>
      </c>
      <c r="AE10" s="42"/>
      <c r="AF10" s="42"/>
      <c r="AG10" s="42"/>
      <c r="AH10" s="42"/>
      <c r="AI10" s="42"/>
      <c r="AJ10" s="42"/>
      <c r="AK10" s="2"/>
      <c r="AL10" s="42">
        <f>データ!V6</f>
        <v>3816</v>
      </c>
      <c r="AM10" s="42"/>
      <c r="AN10" s="42"/>
      <c r="AO10" s="42"/>
      <c r="AP10" s="42"/>
      <c r="AQ10" s="42"/>
      <c r="AR10" s="42"/>
      <c r="AS10" s="42"/>
      <c r="AT10" s="35">
        <f>データ!W6</f>
        <v>2.0299999999999998</v>
      </c>
      <c r="AU10" s="35"/>
      <c r="AV10" s="35"/>
      <c r="AW10" s="35"/>
      <c r="AX10" s="35"/>
      <c r="AY10" s="35"/>
      <c r="AZ10" s="35"/>
      <c r="BA10" s="35"/>
      <c r="BB10" s="35">
        <f>データ!X6</f>
        <v>1879.8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122</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121</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45</v>
      </c>
      <c r="O86" s="12" t="str">
        <f>データ!EO6</f>
        <v>【0.13】</v>
      </c>
    </row>
  </sheetData>
  <sheetProtection algorithmName="SHA-512" hashValue="oHX59Co8MKNbP8ImgOOX+GTNBKoS+C2iXW96Vnrr/2fqgApNjtCDUYSZCetq2vWVKSnxAjZjhtfPrqzaBK2DXQ==" saltValue="SKbK/humgxrVZSswsul6p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63819</v>
      </c>
      <c r="D6" s="19">
        <f t="shared" si="3"/>
        <v>47</v>
      </c>
      <c r="E6" s="19">
        <f t="shared" si="3"/>
        <v>17</v>
      </c>
      <c r="F6" s="19">
        <f t="shared" si="3"/>
        <v>4</v>
      </c>
      <c r="G6" s="19">
        <f t="shared" si="3"/>
        <v>0</v>
      </c>
      <c r="H6" s="19" t="str">
        <f t="shared" si="3"/>
        <v>山形県　高畠町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17.39</v>
      </c>
      <c r="Q6" s="20">
        <f t="shared" si="3"/>
        <v>89.72</v>
      </c>
      <c r="R6" s="20">
        <f t="shared" si="3"/>
        <v>4290</v>
      </c>
      <c r="S6" s="20">
        <f t="shared" si="3"/>
        <v>22094</v>
      </c>
      <c r="T6" s="20">
        <f t="shared" si="3"/>
        <v>180.26</v>
      </c>
      <c r="U6" s="20">
        <f t="shared" si="3"/>
        <v>122.57</v>
      </c>
      <c r="V6" s="20">
        <f t="shared" si="3"/>
        <v>3816</v>
      </c>
      <c r="W6" s="20">
        <f t="shared" si="3"/>
        <v>2.0299999999999998</v>
      </c>
      <c r="X6" s="20">
        <f t="shared" si="3"/>
        <v>1879.8</v>
      </c>
      <c r="Y6" s="21">
        <f>IF(Y7="",NA(),Y7)</f>
        <v>96.16</v>
      </c>
      <c r="Z6" s="21">
        <f t="shared" ref="Z6:AH6" si="4">IF(Z7="",NA(),Z7)</f>
        <v>96.06</v>
      </c>
      <c r="AA6" s="21">
        <f t="shared" si="4"/>
        <v>95.52</v>
      </c>
      <c r="AB6" s="21">
        <f t="shared" si="4"/>
        <v>86.99</v>
      </c>
      <c r="AC6" s="21">
        <f t="shared" si="4"/>
        <v>86.54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215.81</v>
      </c>
      <c r="BG6" s="21">
        <f t="shared" ref="BG6:BO6" si="7">IF(BG7="",NA(),BG7)</f>
        <v>176.25</v>
      </c>
      <c r="BH6" s="21">
        <f t="shared" si="7"/>
        <v>253.73</v>
      </c>
      <c r="BI6" s="21">
        <f t="shared" si="7"/>
        <v>267.13</v>
      </c>
      <c r="BJ6" s="21">
        <f t="shared" si="7"/>
        <v>200.27</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96.49</v>
      </c>
      <c r="BR6" s="21">
        <f t="shared" ref="BR6:BZ6" si="8">IF(BR7="",NA(),BR7)</f>
        <v>93.46</v>
      </c>
      <c r="BS6" s="21">
        <f t="shared" si="8"/>
        <v>98.28</v>
      </c>
      <c r="BT6" s="21">
        <f t="shared" si="8"/>
        <v>100</v>
      </c>
      <c r="BU6" s="21">
        <f t="shared" si="8"/>
        <v>100</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226.91</v>
      </c>
      <c r="CC6" s="21">
        <f t="shared" ref="CC6:CK6" si="9">IF(CC7="",NA(),CC7)</f>
        <v>234.31</v>
      </c>
      <c r="CD6" s="21">
        <f t="shared" si="9"/>
        <v>223.12</v>
      </c>
      <c r="CE6" s="21">
        <f t="shared" si="9"/>
        <v>223.92</v>
      </c>
      <c r="CF6" s="21">
        <f t="shared" si="9"/>
        <v>219.15</v>
      </c>
      <c r="CG6" s="21">
        <f t="shared" si="9"/>
        <v>230.02</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41.06</v>
      </c>
      <c r="CW6" s="20" t="str">
        <f>IF(CW7="","",IF(CW7="-","【-】","【"&amp;SUBSTITUTE(TEXT(CW7,"#,##0.00"),"-","△")&amp;"】"))</f>
        <v>【42.22】</v>
      </c>
      <c r="CX6" s="21">
        <f>IF(CX7="",NA(),CX7)</f>
        <v>79.180000000000007</v>
      </c>
      <c r="CY6" s="21">
        <f t="shared" ref="CY6:DG6" si="11">IF(CY7="",NA(),CY7)</f>
        <v>79.45</v>
      </c>
      <c r="CZ6" s="21">
        <f t="shared" si="11"/>
        <v>80.06</v>
      </c>
      <c r="DA6" s="21">
        <f t="shared" si="11"/>
        <v>80.64</v>
      </c>
      <c r="DB6" s="21">
        <f t="shared" si="11"/>
        <v>83.2</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63819</v>
      </c>
      <c r="D7" s="23">
        <v>47</v>
      </c>
      <c r="E7" s="23">
        <v>17</v>
      </c>
      <c r="F7" s="23">
        <v>4</v>
      </c>
      <c r="G7" s="23">
        <v>0</v>
      </c>
      <c r="H7" s="23" t="s">
        <v>99</v>
      </c>
      <c r="I7" s="23" t="s">
        <v>100</v>
      </c>
      <c r="J7" s="23" t="s">
        <v>101</v>
      </c>
      <c r="K7" s="23" t="s">
        <v>102</v>
      </c>
      <c r="L7" s="23" t="s">
        <v>103</v>
      </c>
      <c r="M7" s="23" t="s">
        <v>104</v>
      </c>
      <c r="N7" s="24" t="s">
        <v>105</v>
      </c>
      <c r="O7" s="24" t="s">
        <v>106</v>
      </c>
      <c r="P7" s="24">
        <v>17.39</v>
      </c>
      <c r="Q7" s="24">
        <v>89.72</v>
      </c>
      <c r="R7" s="24">
        <v>4290</v>
      </c>
      <c r="S7" s="24">
        <v>22094</v>
      </c>
      <c r="T7" s="24">
        <v>180.26</v>
      </c>
      <c r="U7" s="24">
        <v>122.57</v>
      </c>
      <c r="V7" s="24">
        <v>3816</v>
      </c>
      <c r="W7" s="24">
        <v>2.0299999999999998</v>
      </c>
      <c r="X7" s="24">
        <v>1879.8</v>
      </c>
      <c r="Y7" s="24">
        <v>96.16</v>
      </c>
      <c r="Z7" s="24">
        <v>96.06</v>
      </c>
      <c r="AA7" s="24">
        <v>95.52</v>
      </c>
      <c r="AB7" s="24">
        <v>86.99</v>
      </c>
      <c r="AC7" s="24">
        <v>86.54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215.81</v>
      </c>
      <c r="BG7" s="24">
        <v>176.25</v>
      </c>
      <c r="BH7" s="24">
        <v>253.73</v>
      </c>
      <c r="BI7" s="24">
        <v>267.13</v>
      </c>
      <c r="BJ7" s="24">
        <v>200.27</v>
      </c>
      <c r="BK7" s="24">
        <v>1194.1500000000001</v>
      </c>
      <c r="BL7" s="24">
        <v>1206.79</v>
      </c>
      <c r="BM7" s="24">
        <v>1258.43</v>
      </c>
      <c r="BN7" s="24">
        <v>1163.75</v>
      </c>
      <c r="BO7" s="24">
        <v>1195.47</v>
      </c>
      <c r="BP7" s="24">
        <v>1182.1099999999999</v>
      </c>
      <c r="BQ7" s="24">
        <v>96.49</v>
      </c>
      <c r="BR7" s="24">
        <v>93.46</v>
      </c>
      <c r="BS7" s="24">
        <v>98.28</v>
      </c>
      <c r="BT7" s="24">
        <v>100</v>
      </c>
      <c r="BU7" s="24">
        <v>100</v>
      </c>
      <c r="BV7" s="24">
        <v>72.260000000000005</v>
      </c>
      <c r="BW7" s="24">
        <v>71.84</v>
      </c>
      <c r="BX7" s="24">
        <v>73.36</v>
      </c>
      <c r="BY7" s="24">
        <v>72.599999999999994</v>
      </c>
      <c r="BZ7" s="24">
        <v>69.430000000000007</v>
      </c>
      <c r="CA7" s="24">
        <v>73.78</v>
      </c>
      <c r="CB7" s="24">
        <v>226.91</v>
      </c>
      <c r="CC7" s="24">
        <v>234.31</v>
      </c>
      <c r="CD7" s="24">
        <v>223.12</v>
      </c>
      <c r="CE7" s="24">
        <v>223.92</v>
      </c>
      <c r="CF7" s="24">
        <v>219.15</v>
      </c>
      <c r="CG7" s="24">
        <v>230.02</v>
      </c>
      <c r="CH7" s="24">
        <v>228.47</v>
      </c>
      <c r="CI7" s="24">
        <v>224.88</v>
      </c>
      <c r="CJ7" s="24">
        <v>228.64</v>
      </c>
      <c r="CK7" s="24">
        <v>239.46</v>
      </c>
      <c r="CL7" s="24">
        <v>220.62</v>
      </c>
      <c r="CM7" s="24" t="s">
        <v>105</v>
      </c>
      <c r="CN7" s="24" t="s">
        <v>105</v>
      </c>
      <c r="CO7" s="24" t="s">
        <v>105</v>
      </c>
      <c r="CP7" s="24" t="s">
        <v>105</v>
      </c>
      <c r="CQ7" s="24" t="s">
        <v>105</v>
      </c>
      <c r="CR7" s="24">
        <v>42.56</v>
      </c>
      <c r="CS7" s="24">
        <v>42.47</v>
      </c>
      <c r="CT7" s="24">
        <v>42.4</v>
      </c>
      <c r="CU7" s="24">
        <v>42.28</v>
      </c>
      <c r="CV7" s="24">
        <v>41.06</v>
      </c>
      <c r="CW7" s="24">
        <v>42.22</v>
      </c>
      <c r="CX7" s="24">
        <v>79.180000000000007</v>
      </c>
      <c r="CY7" s="24">
        <v>79.45</v>
      </c>
      <c r="CZ7" s="24">
        <v>80.06</v>
      </c>
      <c r="DA7" s="24">
        <v>80.64</v>
      </c>
      <c r="DB7" s="24">
        <v>83.2</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117</v>
      </c>
      <c r="F13" t="s">
        <v>118</v>
      </c>
      <c r="G13" t="s">
        <v>119</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2024-01-22T05:24:14Z</cp:lastPrinted>
  <dcterms:created xsi:type="dcterms:W3CDTF">2023-12-12T02:49:32Z</dcterms:created>
  <dcterms:modified xsi:type="dcterms:W3CDTF">2024-01-22T05:24:18Z</dcterms:modified>
  <cp:category/>
</cp:coreProperties>
</file>