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決算統計\R5度受信データ\【経営比較分析表】2022_063819_47_1718\"/>
    </mc:Choice>
  </mc:AlternateContent>
  <workbookProtection workbookAlgorithmName="SHA-512" workbookHashValue="5s7BHR/kSYhBlAxrLpnLjz4CtDj++oYxBzKx1lcZnICsy0utBVNBR3VsnP7sqqtSaPo2DvZclidAYyMaBzw1pg==" workbookSaltValue="zgdEZ9tyOZZA0Zw6kBZ2T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<sst xmlns="http://schemas.openxmlformats.org/spreadsheetml/2006/main" count="241" uniqueCount="120">
  <si>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</si>
  <si>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</si>
  <si>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</si>
  <si>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</si>
  <si>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</si>
  <si>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</si>
  <si>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</si>
  <si>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</si>
  <si>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</si>
  <si>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</si>
  <si>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</si>
  <si>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</si>
  <si>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</si>
  <si>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</si>
  <si>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</si>
  <si>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</si>
  <si>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</si>
  <si>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</si>
  <si>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</si>
  <si>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</si>
  <si>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</si>
  <si>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</si>
  <si>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</si>
  <si>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</si>
  <si>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</si>
  <si>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</si>
  <si>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</si>
  <si>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</si>
  <si>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</si>
  <si>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</si>
  <si>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</si>
  <si>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</si>
  <si>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</si>
  <si>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</si>
  <si>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</si>
  <si>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</si>
  <si>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</si>
  <si>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</si>
  <si>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</si>
  <si>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</si>
  <si>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</si>
  <si>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</si>
  <si>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</si>
  <si>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</si>
  <si>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</si>
  <si>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</si>
  <si>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</si>
  <si>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</si>
  <si>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</si>
  <si>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</si>
  <si>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</si>
  <si>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</si>
  <si>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</si>
  <si>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</si>
  <si>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</si>
  <si>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</si>
  <si>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</si>
  <si>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</si>
  <si>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</si>
  <si>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</si>
  <si>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</si>
  <si>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</si>
  <si>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</si>
  <si>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</si>
  <si>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</si>
  <si>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</si>
  <si>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</si>
  <si>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</si>
  <si>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</si>
  <si>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</si>
  <si>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</si>
  <si>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</si>
  <si>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</si>
  <si>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</si>
  <si>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</si>
  <si>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</si>
  <si>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</si>
  <si>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</si>
  <si>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</si>
  <si>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</si>
  <si>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</si>
  <si>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</si>
  <si>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</si>
  <si>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</si>
  <si>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</si>
  <si>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</si>
  <si>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</si>
  <si>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</si>
  <si>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</si>
  <si>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</si>
  <si>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</si>
  <si>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</si>
  <si>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</si>
  <si>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</si>
  <si>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</si>
  <si>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</si>
  <si>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</si>
  <si>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</si>
  <si>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</si>
  <si>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</si>
  <si>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</si>
  <si>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</si>
  <si>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</si>
  <si>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</si>
  <si>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</si>
  <si>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</si>
  <si>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</si>
  <si>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</si>
  <si>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</si>
  <si>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</si>
  <si>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</si>
  <si>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</si>
  <si>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</si>
  <si>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</si>
  <si>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</si>
  <si>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</si>
  <si>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</si>
  <si>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町の公共下水道建設事業は昭和48年に着手し、県内市町村で5番目の早さであった。そのため、管路等の老朽化が進んでいる部分もあるため、令和4年度よりストックマネジメント修繕・改築計画等に基づいた老朽管の更新に着手した。
　多額の費用が見込まれることから国庫補助金等を有効に活用しながら更新事業により経営悪化を招かないよう事業を進めていく。
　マンホールポンプについては、以前より計画的な更新を行っており、令和3年度までに全て更新を終えている。</t>
    <rPh sb="1" eb="3">
      <t>トウチョウ</t>
    </rPh>
    <rPh sb="4" eb="6">
      <t>コウキョウ</t>
    </rPh>
    <rPh sb="6" eb="9">
      <t>ゲスイドウ</t>
    </rPh>
    <rPh sb="9" eb="11">
      <t>ケンセツ</t>
    </rPh>
    <rPh sb="11" eb="13">
      <t>ジギョウ</t>
    </rPh>
    <rPh sb="14" eb="16">
      <t>ショウワ</t>
    </rPh>
    <rPh sb="18" eb="19">
      <t>ネン</t>
    </rPh>
    <rPh sb="20" eb="22">
      <t>チャクシュ</t>
    </rPh>
    <rPh sb="24" eb="26">
      <t>ケンナイ</t>
    </rPh>
    <rPh sb="26" eb="29">
      <t>シチョウソン</t>
    </rPh>
    <rPh sb="31" eb="33">
      <t>バンメ</t>
    </rPh>
    <rPh sb="34" eb="35">
      <t>ハヤ</t>
    </rPh>
    <rPh sb="46" eb="48">
      <t>カンロ</t>
    </rPh>
    <rPh sb="48" eb="49">
      <t>トウ</t>
    </rPh>
    <rPh sb="50" eb="53">
      <t>ロウキュウカ</t>
    </rPh>
    <rPh sb="54" eb="55">
      <t>スス</t>
    </rPh>
    <rPh sb="59" eb="61">
      <t>ブブン</t>
    </rPh>
    <rPh sb="67" eb="69">
      <t>レイワ</t>
    </rPh>
    <rPh sb="70" eb="72">
      <t>ネンド</t>
    </rPh>
    <rPh sb="84" eb="86">
      <t>シュウゼン</t>
    </rPh>
    <rPh sb="87" eb="89">
      <t>カイチク</t>
    </rPh>
    <rPh sb="89" eb="91">
      <t>ケイカク</t>
    </rPh>
    <rPh sb="91" eb="92">
      <t>トウ</t>
    </rPh>
    <rPh sb="93" eb="94">
      <t>モト</t>
    </rPh>
    <rPh sb="101" eb="103">
      <t>コウシン</t>
    </rPh>
    <rPh sb="104" eb="106">
      <t>チャクシュ</t>
    </rPh>
    <rPh sb="111" eb="113">
      <t>タガク</t>
    </rPh>
    <rPh sb="114" eb="116">
      <t>ヒヨウ</t>
    </rPh>
    <rPh sb="117" eb="119">
      <t>ミコ</t>
    </rPh>
    <rPh sb="126" eb="128">
      <t>コッコ</t>
    </rPh>
    <rPh sb="131" eb="132">
      <t>トウ</t>
    </rPh>
    <rPh sb="133" eb="135">
      <t>ユウコウ</t>
    </rPh>
    <rPh sb="136" eb="138">
      <t>カツヨウ</t>
    </rPh>
    <rPh sb="142" eb="144">
      <t>コウシン</t>
    </rPh>
    <rPh sb="144" eb="146">
      <t>ジギョウ</t>
    </rPh>
    <rPh sb="149" eb="151">
      <t>ケイエイ</t>
    </rPh>
    <rPh sb="151" eb="153">
      <t>アッカ</t>
    </rPh>
    <rPh sb="154" eb="155">
      <t>マネ</t>
    </rPh>
    <rPh sb="160" eb="162">
      <t>ジギョウ</t>
    </rPh>
    <rPh sb="163" eb="164">
      <t>スス</t>
    </rPh>
    <rPh sb="185" eb="187">
      <t>イゼン</t>
    </rPh>
    <rPh sb="189" eb="192">
      <t>ケイカクテキ</t>
    </rPh>
    <rPh sb="193" eb="195">
      <t>コウシン</t>
    </rPh>
    <rPh sb="196" eb="197">
      <t>オコナ</t>
    </rPh>
    <rPh sb="202" eb="204">
      <t>レイワ</t>
    </rPh>
    <rPh sb="205" eb="207">
      <t>ネンド</t>
    </rPh>
    <rPh sb="210" eb="211">
      <t>スベ</t>
    </rPh>
    <rPh sb="212" eb="214">
      <t>コウシン</t>
    </rPh>
    <rPh sb="215" eb="216">
      <t>オ</t>
    </rPh>
    <phoneticPr fontId="4"/>
  </si>
  <si>
    <t>　主要な管渠整備事業が平成26年度で終了し、処理区域内における整備は概成している。前述の通り、県内でも早期に下水道事業に着手していることから、埋設から40年を超える管渠も少なくないため、今後は老朽管の更新が重要事業となってくる。
　ストックマネジメント修繕・改築計画に基づき今後の管渠更新を進めていく予定であり、この先の経営状況を見極めながら、適切な収支計画を立て、健全な経営を行っていく。
　なお、下水道事業は令和6年度から法適用事業へ移行すべく、現在移行作業を行っているところであり、企業会計へ移行することで、現在以上に的確な経営状態の把握ができるようになることが期待される。</t>
    <rPh sb="1" eb="3">
      <t>シュヨウ</t>
    </rPh>
    <rPh sb="34" eb="36">
      <t>ガイセイ</t>
    </rPh>
    <rPh sb="41" eb="43">
      <t>ゼンジュツ</t>
    </rPh>
    <rPh sb="44" eb="45">
      <t>トオ</t>
    </rPh>
    <rPh sb="96" eb="98">
      <t>ロウキュウ</t>
    </rPh>
    <rPh sb="98" eb="99">
      <t>カン</t>
    </rPh>
    <rPh sb="105" eb="107">
      <t>ジギョウ</t>
    </rPh>
    <rPh sb="126" eb="128">
      <t>シュウゼン</t>
    </rPh>
    <rPh sb="129" eb="131">
      <t>カイチク</t>
    </rPh>
    <rPh sb="134" eb="135">
      <t>モト</t>
    </rPh>
    <rPh sb="137" eb="139">
      <t>コンゴ</t>
    </rPh>
    <rPh sb="140" eb="142">
      <t>カンキョ</t>
    </rPh>
    <rPh sb="142" eb="144">
      <t>コウシン</t>
    </rPh>
    <rPh sb="145" eb="146">
      <t>スス</t>
    </rPh>
    <rPh sb="150" eb="152">
      <t>ヨテイ</t>
    </rPh>
    <rPh sb="183" eb="185">
      <t>ケンゼン</t>
    </rPh>
    <rPh sb="186" eb="188">
      <t>ケイエイ</t>
    </rPh>
    <rPh sb="189" eb="190">
      <t>オコナ</t>
    </rPh>
    <rPh sb="200" eb="203">
      <t>ゲスイドウ</t>
    </rPh>
    <rPh sb="203" eb="205">
      <t>ジギョウ</t>
    </rPh>
    <rPh sb="206" eb="208">
      <t>レイワ</t>
    </rPh>
    <rPh sb="209" eb="211">
      <t>ネンド</t>
    </rPh>
    <rPh sb="213" eb="214">
      <t>ホウ</t>
    </rPh>
    <rPh sb="214" eb="216">
      <t>テキヨウ</t>
    </rPh>
    <rPh sb="216" eb="218">
      <t>ジギョウ</t>
    </rPh>
    <rPh sb="219" eb="221">
      <t>イコウ</t>
    </rPh>
    <rPh sb="225" eb="227">
      <t>ゲンザイ</t>
    </rPh>
    <rPh sb="227" eb="229">
      <t>イコウ</t>
    </rPh>
    <rPh sb="229" eb="231">
      <t>サギョウ</t>
    </rPh>
    <rPh sb="232" eb="233">
      <t>オコナ</t>
    </rPh>
    <rPh sb="244" eb="246">
      <t>キギョウ</t>
    </rPh>
    <rPh sb="246" eb="248">
      <t>カイケイ</t>
    </rPh>
    <rPh sb="249" eb="251">
      <t>イコウ</t>
    </rPh>
    <rPh sb="257" eb="259">
      <t>ゲンザイ</t>
    </rPh>
    <rPh sb="259" eb="261">
      <t>イジョウ</t>
    </rPh>
    <rPh sb="262" eb="264">
      <t>テキカク</t>
    </rPh>
    <rPh sb="265" eb="267">
      <t>ケイエイ</t>
    </rPh>
    <rPh sb="267" eb="269">
      <t>ジョウタイ</t>
    </rPh>
    <rPh sb="270" eb="272">
      <t>ハアク</t>
    </rPh>
    <rPh sb="284" eb="286">
      <t>キタイ</t>
    </rPh>
    <phoneticPr fontId="4"/>
  </si>
  <si>
    <t>　いずれの指標も、下水道整備事業が落ち着いたため、横ばい傾向にあり、経営状況については類似団体平均よりも若干良い状況にある。企業債残高については、整備開始当初借入分の償還終了に伴い、今後も大きく減少していく見込みである。令和3年度までは新型コロナウイルス感染症の拡大防止のためステイホームが呼びかけられたことで、一般家庭での使用量が増加し、使用料収入が増加していたが、令和4年度については従来の生活に回帰しつつあり、使用料収入についてもコロナ禍前の水準に戻りつつある状況である。使用料収入減少の一方で、令和4年度から本格的に取り組みを開始した老朽管更新事業による建設改良費の増加や昨今の物価高騰を受けた維持管理費の増加が経営上の課題であり、このような経営環境下にあっても経費回収率を維持できるように今後も引き続き下水道接続の推進による使用料収入の増加と事業の適正化・効率化による費用の削減を図る必要がある。
  下水道使用料については20㎥あたり4,290円（消費税込み）と県内一高い水準にあるため、更なる使用料の値上げは難しいが、経営戦略やストックマネジメント修繕・改築計画等に基づき、より計画的且つ効率的な事業経営を今後も進めていく。</t>
    <rPh sb="34" eb="36">
      <t>ケイエイ</t>
    </rPh>
    <rPh sb="36" eb="38">
      <t>ジョウキョウ</t>
    </rPh>
    <rPh sb="62" eb="64">
      <t>キギョウ</t>
    </rPh>
    <rPh sb="64" eb="65">
      <t>サイ</t>
    </rPh>
    <rPh sb="65" eb="67">
      <t>ザンダカ</t>
    </rPh>
    <rPh sb="73" eb="75">
      <t>セイビ</t>
    </rPh>
    <rPh sb="75" eb="77">
      <t>カイシ</t>
    </rPh>
    <rPh sb="77" eb="79">
      <t>トウショ</t>
    </rPh>
    <rPh sb="79" eb="81">
      <t>カリイレ</t>
    </rPh>
    <rPh sb="81" eb="82">
      <t>ブン</t>
    </rPh>
    <rPh sb="83" eb="85">
      <t>ショウカン</t>
    </rPh>
    <rPh sb="85" eb="87">
      <t>シュウリョウ</t>
    </rPh>
    <rPh sb="88" eb="89">
      <t>トモナ</t>
    </rPh>
    <rPh sb="91" eb="93">
      <t>コンゴ</t>
    </rPh>
    <rPh sb="94" eb="95">
      <t>オオ</t>
    </rPh>
    <rPh sb="97" eb="99">
      <t>ゲンショウ</t>
    </rPh>
    <rPh sb="103" eb="105">
      <t>ミコ</t>
    </rPh>
    <rPh sb="110" eb="112">
      <t>レイワ</t>
    </rPh>
    <rPh sb="113" eb="115">
      <t>ネンド</t>
    </rPh>
    <rPh sb="118" eb="120">
      <t>シンガタ</t>
    </rPh>
    <rPh sb="127" eb="130">
      <t>カンセンショウ</t>
    </rPh>
    <rPh sb="131" eb="133">
      <t>カクダイ</t>
    </rPh>
    <rPh sb="133" eb="135">
      <t>ボウシ</t>
    </rPh>
    <rPh sb="145" eb="146">
      <t>ヨ</t>
    </rPh>
    <rPh sb="156" eb="158">
      <t>イッパン</t>
    </rPh>
    <rPh sb="158" eb="160">
      <t>カテイ</t>
    </rPh>
    <rPh sb="162" eb="165">
      <t>シヨウリョウ</t>
    </rPh>
    <rPh sb="166" eb="168">
      <t>ゾウカ</t>
    </rPh>
    <rPh sb="170" eb="173">
      <t>シヨウリョウ</t>
    </rPh>
    <rPh sb="173" eb="175">
      <t>シュウニュウ</t>
    </rPh>
    <rPh sb="176" eb="178">
      <t>ゾウカ</t>
    </rPh>
    <rPh sb="184" eb="186">
      <t>レイワ</t>
    </rPh>
    <rPh sb="187" eb="189">
      <t>ネンド</t>
    </rPh>
    <rPh sb="194" eb="196">
      <t>ジュウライ</t>
    </rPh>
    <rPh sb="197" eb="199">
      <t>セイカツ</t>
    </rPh>
    <rPh sb="200" eb="202">
      <t>カイキ</t>
    </rPh>
    <rPh sb="208" eb="211">
      <t>シヨウリョウ</t>
    </rPh>
    <rPh sb="211" eb="213">
      <t>シュウニュウ</t>
    </rPh>
    <rPh sb="221" eb="222">
      <t>カ</t>
    </rPh>
    <rPh sb="222" eb="223">
      <t>マエ</t>
    </rPh>
    <rPh sb="224" eb="226">
      <t>スイジュン</t>
    </rPh>
    <rPh sb="227" eb="228">
      <t>モド</t>
    </rPh>
    <rPh sb="233" eb="235">
      <t>ジョウキョウ</t>
    </rPh>
    <rPh sb="239" eb="242">
      <t>シヨウリョウ</t>
    </rPh>
    <rPh sb="242" eb="244">
      <t>シュウニュウ</t>
    </rPh>
    <rPh sb="244" eb="246">
      <t>ゲンショウ</t>
    </rPh>
    <rPh sb="247" eb="249">
      <t>イッポウ</t>
    </rPh>
    <rPh sb="251" eb="253">
      <t>レイワ</t>
    </rPh>
    <rPh sb="254" eb="256">
      <t>ネンド</t>
    </rPh>
    <rPh sb="258" eb="261">
      <t>ホンカクテキ</t>
    </rPh>
    <rPh sb="262" eb="263">
      <t>ト</t>
    </rPh>
    <rPh sb="264" eb="265">
      <t>ク</t>
    </rPh>
    <rPh sb="267" eb="269">
      <t>カイシ</t>
    </rPh>
    <rPh sb="271" eb="273">
      <t>ロウキュウ</t>
    </rPh>
    <rPh sb="274" eb="276">
      <t>コウシン</t>
    </rPh>
    <rPh sb="276" eb="278">
      <t>ジギョウ</t>
    </rPh>
    <rPh sb="281" eb="283">
      <t>ケンセツ</t>
    </rPh>
    <rPh sb="283" eb="285">
      <t>カイリョウ</t>
    </rPh>
    <rPh sb="285" eb="286">
      <t>ヒ</t>
    </rPh>
    <rPh sb="287" eb="289">
      <t>ゾウカ</t>
    </rPh>
    <rPh sb="290" eb="292">
      <t>サッコン</t>
    </rPh>
    <rPh sb="293" eb="295">
      <t>ブッカ</t>
    </rPh>
    <rPh sb="295" eb="297">
      <t>コウトウ</t>
    </rPh>
    <rPh sb="298" eb="299">
      <t>ウ</t>
    </rPh>
    <rPh sb="301" eb="303">
      <t>イジ</t>
    </rPh>
    <rPh sb="303" eb="306">
      <t>カンリヒ</t>
    </rPh>
    <rPh sb="307" eb="309">
      <t>ゾウカ</t>
    </rPh>
    <rPh sb="310" eb="312">
      <t>ケイエイ</t>
    </rPh>
    <rPh sb="312" eb="313">
      <t>ジョウ</t>
    </rPh>
    <rPh sb="314" eb="316">
      <t>カダイ</t>
    </rPh>
    <rPh sb="325" eb="327">
      <t>ケイエイ</t>
    </rPh>
    <rPh sb="327" eb="329">
      <t>カンキョウ</t>
    </rPh>
    <rPh sb="329" eb="330">
      <t>シタ</t>
    </rPh>
    <rPh sb="335" eb="337">
      <t>ケイヒ</t>
    </rPh>
    <rPh sb="337" eb="339">
      <t>カイシュウ</t>
    </rPh>
    <rPh sb="339" eb="340">
      <t>リツ</t>
    </rPh>
    <rPh sb="341" eb="343">
      <t>イジ</t>
    </rPh>
    <rPh sb="349" eb="351">
      <t>コンゴ</t>
    </rPh>
    <rPh sb="352" eb="353">
      <t>ヒ</t>
    </rPh>
    <rPh sb="354" eb="355">
      <t>ツヅ</t>
    </rPh>
    <rPh sb="356" eb="359">
      <t>ゲスイドウ</t>
    </rPh>
    <rPh sb="359" eb="361">
      <t>セツゾク</t>
    </rPh>
    <rPh sb="362" eb="364">
      <t>スイシン</t>
    </rPh>
    <rPh sb="367" eb="370">
      <t>シヨウリョウ</t>
    </rPh>
    <rPh sb="370" eb="372">
      <t>シュウニュウ</t>
    </rPh>
    <rPh sb="373" eb="375">
      <t>ゾウカ</t>
    </rPh>
    <rPh sb="376" eb="378">
      <t>ジギョウ</t>
    </rPh>
    <rPh sb="379" eb="382">
      <t>テキセイカ</t>
    </rPh>
    <rPh sb="383" eb="386">
      <t>コウリツカ</t>
    </rPh>
    <rPh sb="389" eb="391">
      <t>ヒヨウ</t>
    </rPh>
    <rPh sb="392" eb="394">
      <t>サクゲン</t>
    </rPh>
    <rPh sb="395" eb="396">
      <t>ハカ</t>
    </rPh>
    <rPh sb="397" eb="399">
      <t>ヒツヨウ</t>
    </rPh>
    <rPh sb="428" eb="429">
      <t>エン</t>
    </rPh>
    <rPh sb="430" eb="433">
      <t>ショウヒゼイ</t>
    </rPh>
    <rPh sb="433" eb="434">
      <t>コ</t>
    </rPh>
    <rPh sb="437" eb="439">
      <t>ケンナイ</t>
    </rPh>
    <rPh sb="439" eb="440">
      <t>イチ</t>
    </rPh>
    <rPh sb="440" eb="441">
      <t>タカ</t>
    </rPh>
    <rPh sb="442" eb="444">
      <t>スイジュン</t>
    </rPh>
    <rPh sb="450" eb="451">
      <t>サラ</t>
    </rPh>
    <rPh sb="453" eb="456">
      <t>シヨウリョウ</t>
    </rPh>
    <rPh sb="481" eb="483">
      <t>シュウゼン</t>
    </rPh>
    <rPh sb="484" eb="486">
      <t>カイチク</t>
    </rPh>
    <rPh sb="486" eb="488">
      <t>ケイカク</t>
    </rPh>
    <rPh sb="488" eb="489">
      <t>トウ</t>
    </rPh>
    <rPh sb="496" eb="499">
      <t>ケイカクテキ</t>
    </rPh>
    <rPh sb="499" eb="500">
      <t>カ</t>
    </rPh>
    <rPh sb="510" eb="512">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</si>
</sst>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formatCode="#,##0.00;&quot;△&quot;#,##0.00;&quot;-&quot;">
                  <c:v>0.1</c:v>
                </c:pt>
              </c:numCache>
            </c:numRef>
          </c:val>
          <c:extLst>
            <c:ext xmlns:c16="http://schemas.microsoft.com/office/drawing/2014/chart" uri="{C3380CC4-5D6E-409C-BE32-E72D297353CC}">
              <c16:uniqueId val="{00000000-FC29-4E9B-BF6C-93C35B6DE19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c:v>
                </c:pt>
                <c:pt idx="2">
                  <c:v>0.09</c:v>
                </c:pt>
                <c:pt idx="3">
                  <c:v>0.1</c:v>
                </c:pt>
                <c:pt idx="4">
                  <c:v>7.0000000000000007E-2</c:v>
                </c:pt>
              </c:numCache>
            </c:numRef>
          </c:val>
          <c:smooth val="0"/>
          <c:extLst>
            <c:ext xmlns:c16="http://schemas.microsoft.com/office/drawing/2014/chart" uri="{C3380CC4-5D6E-409C-BE32-E72D297353CC}">
              <c16:uniqueId val="{00000001-FC29-4E9B-BF6C-93C35B6DE19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F5-4DA2-94F0-FD32E601658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57.54</c:v>
                </c:pt>
                <c:pt idx="1">
                  <c:v>55.55</c:v>
                </c:pt>
                <c:pt idx="2">
                  <c:v>55.84</c:v>
                </c:pt>
                <c:pt idx="3">
                  <c:v>55.78</c:v>
                </c:pt>
                <c:pt idx="4">
                  <c:v>54.86</c:v>
                </c:pt>
              </c:numCache>
            </c:numRef>
          </c:val>
          <c:smooth val="0"/>
          <c:extLst>
            <c:ext xmlns:c16="http://schemas.microsoft.com/office/drawing/2014/chart" uri="{C3380CC4-5D6E-409C-BE32-E72D297353CC}">
              <c16:uniqueId val="{00000001-EAF5-4DA2-94F0-FD32E601658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94.6</c:v>
                </c:pt>
                <c:pt idx="1">
                  <c:v>94.58</c:v>
                </c:pt>
                <c:pt idx="2">
                  <c:v>94.68</c:v>
                </c:pt>
                <c:pt idx="3">
                  <c:v>94.97</c:v>
                </c:pt>
                <c:pt idx="4">
                  <c:v>95.39</c:v>
                </c:pt>
              </c:numCache>
            </c:numRef>
          </c:val>
          <c:extLst>
            <c:ext xmlns:c16="http://schemas.microsoft.com/office/drawing/2014/chart" uri="{C3380CC4-5D6E-409C-BE32-E72D297353CC}">
              <c16:uniqueId val="{00000000-3362-4D88-9022-65173068EB2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92.87</c:v>
                </c:pt>
                <c:pt idx="1">
                  <c:v>91.64</c:v>
                </c:pt>
                <c:pt idx="2">
                  <c:v>92.34</c:v>
                </c:pt>
                <c:pt idx="3">
                  <c:v>91.78</c:v>
                </c:pt>
                <c:pt idx="4">
                  <c:v>91.37</c:v>
                </c:pt>
              </c:numCache>
            </c:numRef>
          </c:val>
          <c:smooth val="0"/>
          <c:extLst>
            <c:ext xmlns:c16="http://schemas.microsoft.com/office/drawing/2014/chart" uri="{C3380CC4-5D6E-409C-BE32-E72D297353CC}">
              <c16:uniqueId val="{00000001-3362-4D88-9022-65173068EB2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89.01</c:v>
                </c:pt>
                <c:pt idx="1">
                  <c:v>89.68</c:v>
                </c:pt>
                <c:pt idx="2">
                  <c:v>88.1</c:v>
                </c:pt>
                <c:pt idx="3">
                  <c:v>93.47</c:v>
                </c:pt>
                <c:pt idx="4">
                  <c:v>93.24</c:v>
                </c:pt>
              </c:numCache>
            </c:numRef>
          </c:val>
          <c:extLst>
            <c:ext xmlns:c16="http://schemas.microsoft.com/office/drawing/2014/chart" uri="{C3380CC4-5D6E-409C-BE32-E72D297353CC}">
              <c16:uniqueId val="{00000000-9618-42E5-911C-1E15FE4762A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18-42E5-911C-1E15FE4762A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23-432F-A52E-25F84643021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23-432F-A52E-25F84643021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98-4D65-99DA-2F58D29581F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98-4D65-99DA-2F58D29581F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E1-4BC5-9C02-CDEDEB2A93E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E1-4BC5-9C02-CDEDEB2A93E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3F-47C4-92E3-A482C6AFCB7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3F-47C4-92E3-A482C6AFCB7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272.45999999999998</c:v>
                </c:pt>
                <c:pt idx="1">
                  <c:v>225.1</c:v>
                </c:pt>
                <c:pt idx="2">
                  <c:v>229.61</c:v>
                </c:pt>
                <c:pt idx="3">
                  <c:v>211.88</c:v>
                </c:pt>
                <c:pt idx="4">
                  <c:v>190.04</c:v>
                </c:pt>
              </c:numCache>
            </c:numRef>
          </c:val>
          <c:extLst>
            <c:ext xmlns:c16="http://schemas.microsoft.com/office/drawing/2014/chart" uri="{C3380CC4-5D6E-409C-BE32-E72D297353CC}">
              <c16:uniqueId val="{00000000-AC94-4FD2-9358-1C778F4C076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692.13</c:v>
                </c:pt>
                <c:pt idx="1">
                  <c:v>807.75</c:v>
                </c:pt>
                <c:pt idx="2">
                  <c:v>812.92</c:v>
                </c:pt>
                <c:pt idx="3">
                  <c:v>765.48</c:v>
                </c:pt>
                <c:pt idx="4">
                  <c:v>742.08</c:v>
                </c:pt>
              </c:numCache>
            </c:numRef>
          </c:val>
          <c:smooth val="0"/>
          <c:extLst>
            <c:ext xmlns:c16="http://schemas.microsoft.com/office/drawing/2014/chart" uri="{C3380CC4-5D6E-409C-BE32-E72D297353CC}">
              <c16:uniqueId val="{00000001-AC94-4FD2-9358-1C778F4C076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97.74</c:v>
                </c:pt>
                <c:pt idx="1">
                  <c:v>98.41</c:v>
                </c:pt>
                <c:pt idx="2">
                  <c:v>101.65</c:v>
                </c:pt>
                <c:pt idx="3">
                  <c:v>100</c:v>
                </c:pt>
                <c:pt idx="4">
                  <c:v>100</c:v>
                </c:pt>
              </c:numCache>
            </c:numRef>
          </c:val>
          <c:extLst>
            <c:ext xmlns:c16="http://schemas.microsoft.com/office/drawing/2014/chart" uri="{C3380CC4-5D6E-409C-BE32-E72D297353CC}">
              <c16:uniqueId val="{00000000-F126-45EB-ACE5-18C1B1D2DA6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88.98</c:v>
                </c:pt>
                <c:pt idx="1">
                  <c:v>86.94</c:v>
                </c:pt>
                <c:pt idx="2">
                  <c:v>85.4</c:v>
                </c:pt>
                <c:pt idx="3">
                  <c:v>87.8</c:v>
                </c:pt>
                <c:pt idx="4">
                  <c:v>86.51</c:v>
                </c:pt>
              </c:numCache>
            </c:numRef>
          </c:val>
          <c:smooth val="0"/>
          <c:extLst>
            <c:ext xmlns:c16="http://schemas.microsoft.com/office/drawing/2014/chart" uri="{C3380CC4-5D6E-409C-BE32-E72D297353CC}">
              <c16:uniqueId val="{00000001-F126-45EB-ACE5-18C1B1D2DA6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218.87</c:v>
                </c:pt>
                <c:pt idx="1">
                  <c:v>218.43</c:v>
                </c:pt>
                <c:pt idx="2">
                  <c:v>210.94</c:v>
                </c:pt>
                <c:pt idx="3">
                  <c:v>219.03</c:v>
                </c:pt>
                <c:pt idx="4">
                  <c:v>219.22</c:v>
                </c:pt>
              </c:numCache>
            </c:numRef>
          </c:val>
          <c:extLst>
            <c:ext xmlns:c16="http://schemas.microsoft.com/office/drawing/2014/chart" uri="{C3380CC4-5D6E-409C-BE32-E72D297353CC}">
              <c16:uniqueId val="{00000000-A3DC-4067-AB00-7E8E9AD417C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175.05</c:v>
                </c:pt>
                <c:pt idx="1">
                  <c:v>179.63</c:v>
                </c:pt>
                <c:pt idx="2">
                  <c:v>188.57</c:v>
                </c:pt>
                <c:pt idx="3">
                  <c:v>187.69</c:v>
                </c:pt>
                <c:pt idx="4">
                  <c:v>188.24</c:v>
                </c:pt>
              </c:numCache>
            </c:numRef>
          </c:val>
          <c:smooth val="0"/>
          <c:extLst>
            <c:ext xmlns:c16="http://schemas.microsoft.com/office/drawing/2014/chart" uri="{C3380CC4-5D6E-409C-BE32-E72D297353CC}">
              <c16:uniqueId val="{00000001-A3DC-4067-AB00-7E8E9AD417C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Cd1</v>
      </c>
      <c r="X8" s="40"/>
      <c r="Y8" s="40"/>
      <c r="Z8" s="40"/>
      <c r="AA8" s="40"/>
      <c r="AB8" s="40"/>
      <c r="AC8" s="40"/>
      <c r="AD8" s="41" t="str">
        <f>データ!$M$6</f>
        <v>非設置</v>
      </c>
      <c r="AE8" s="41"/>
      <c r="AF8" s="41"/>
      <c r="AG8" s="41"/>
      <c r="AH8" s="41"/>
      <c r="AI8" s="41"/>
      <c r="AJ8" s="41"/>
      <c r="AK8" s="3"/>
      <c r="AL8" s="42">
        <f>データ!S6</f>
        <v>22094</v>
      </c>
      <c r="AM8" s="42"/>
      <c r="AN8" s="42"/>
      <c r="AO8" s="42"/>
      <c r="AP8" s="42"/>
      <c r="AQ8" s="42"/>
      <c r="AR8" s="42"/>
      <c r="AS8" s="42"/>
      <c r="AT8" s="35">
        <f>データ!T6</f>
        <v>180.26</v>
      </c>
      <c r="AU8" s="35"/>
      <c r="AV8" s="35"/>
      <c r="AW8" s="35"/>
      <c r="AX8" s="35"/>
      <c r="AY8" s="35"/>
      <c r="AZ8" s="35"/>
      <c r="BA8" s="35"/>
      <c r="BB8" s="35">
        <f>データ!U6</f>
        <v>122.57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58.43</v>
      </c>
      <c r="Q10" s="35"/>
      <c r="R10" s="35"/>
      <c r="S10" s="35"/>
      <c r="T10" s="35"/>
      <c r="U10" s="35"/>
      <c r="V10" s="35"/>
      <c r="W10" s="35">
        <f>データ!Q6</f>
        <v>89.77</v>
      </c>
      <c r="X10" s="35"/>
      <c r="Y10" s="35"/>
      <c r="Z10" s="35"/>
      <c r="AA10" s="35"/>
      <c r="AB10" s="35"/>
      <c r="AC10" s="35"/>
      <c r="AD10" s="42">
        <f>データ!R6</f>
        <v>4290</v>
      </c>
      <c r="AE10" s="42"/>
      <c r="AF10" s="42"/>
      <c r="AG10" s="42"/>
      <c r="AH10" s="42"/>
      <c r="AI10" s="42"/>
      <c r="AJ10" s="42"/>
      <c r="AK10" s="2"/>
      <c r="AL10" s="42">
        <f>データ!V6</f>
        <v>12824</v>
      </c>
      <c r="AM10" s="42"/>
      <c r="AN10" s="42"/>
      <c r="AO10" s="42"/>
      <c r="AP10" s="42"/>
      <c r="AQ10" s="42"/>
      <c r="AR10" s="42"/>
      <c r="AS10" s="42"/>
      <c r="AT10" s="35">
        <f>データ!W6</f>
        <v>5.65</v>
      </c>
      <c r="AU10" s="35"/>
      <c r="AV10" s="35"/>
      <c r="AW10" s="35"/>
      <c r="AX10" s="35"/>
      <c r="AY10" s="35"/>
      <c r="AZ10" s="35"/>
      <c r="BA10" s="35"/>
      <c r="BB10" s="35">
        <f>データ!X6</f>
        <v>2269.73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43</v>
      </c>
      <c r="N86" s="12" t="s">
        <v>44</v>
      </c>
      <c r="O86" s="12" t="str">
        <f>データ!EO6</f>
        <v>【0.23】</v>
      </c>
    </row>
  </sheetData>
  <sheetProtection algorithmName="SHA-512" hashValue="APZTk8vjiTCslP40/Jnq9CZSCFA3NKo8TVCvKrVG018Km9zFqssX5hg4PbXk7+ibxpkhgldFd9Z7xEeB0V+oxw==" saltValue="EpgpWv50YTNwl8BHOZc76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63819</v>
      </c>
      <c r="D6" s="19">
        <f t="shared" si="3"/>
        <v>47</v>
      </c>
      <c r="E6" s="19">
        <f t="shared" si="3"/>
        <v>17</v>
      </c>
      <c r="F6" s="19">
        <f t="shared" si="3"/>
        <v>1</v>
      </c>
      <c r="G6" s="19">
        <f t="shared" si="3"/>
        <v>0</v>
      </c>
      <c r="H6" s="19" t="str">
        <f t="shared" si="3"/>
        <v>山形県　高畠町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58.43</v>
      </c>
      <c r="Q6" s="20">
        <f t="shared" si="3"/>
        <v>89.77</v>
      </c>
      <c r="R6" s="20">
        <f t="shared" si="3"/>
        <v>4290</v>
      </c>
      <c r="S6" s="20">
        <f t="shared" si="3"/>
        <v>22094</v>
      </c>
      <c r="T6" s="20">
        <f t="shared" si="3"/>
        <v>180.26</v>
      </c>
      <c r="U6" s="20">
        <f t="shared" si="3"/>
        <v>122.57</v>
      </c>
      <c r="V6" s="20">
        <f t="shared" si="3"/>
        <v>12824</v>
      </c>
      <c r="W6" s="20">
        <f t="shared" si="3"/>
        <v>5.65</v>
      </c>
      <c r="X6" s="20">
        <f t="shared" si="3"/>
        <v>2269.73</v>
      </c>
      <c r="Y6" s="21">
        <f>IF(Y7="",NA(),Y7)</f>
        <v>89.01</v>
      </c>
      <c r="Z6" s="21">
        <f t="shared" ref="Z6:AH6" si="4">IF(Z7="",NA(),Z7)</f>
        <v>89.68</v>
      </c>
      <c r="AA6" s="21">
        <f t="shared" si="4"/>
        <v>88.1</v>
      </c>
      <c r="AB6" s="21">
        <f t="shared" si="4"/>
        <v>93.47</v>
      </c>
      <c r="AC6" s="21">
        <f t="shared" si="4"/>
        <v>93.24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272.45999999999998</v>
      </c>
      <c r="BG6" s="21">
        <f t="shared" ref="BG6:BO6" si="7">IF(BG7="",NA(),BG7)</f>
        <v>225.1</v>
      </c>
      <c r="BH6" s="21">
        <f t="shared" si="7"/>
        <v>229.61</v>
      </c>
      <c r="BI6" s="21">
        <f t="shared" si="7"/>
        <v>211.88</v>
      </c>
      <c r="BJ6" s="21">
        <f t="shared" si="7"/>
        <v>190.04</v>
      </c>
      <c r="BK6" s="21">
        <f t="shared" si="7"/>
        <v>692.13</v>
      </c>
      <c r="BL6" s="21">
        <f t="shared" si="7"/>
        <v>807.75</v>
      </c>
      <c r="BM6" s="21">
        <f t="shared" si="7"/>
        <v>812.92</v>
      </c>
      <c r="BN6" s="21">
        <f t="shared" si="7"/>
        <v>765.48</v>
      </c>
      <c r="BO6" s="21">
        <f t="shared" si="7"/>
        <v>742.08</v>
      </c>
      <c r="BP6" s="20" t="str">
        <f>IF(BP7="","",IF(BP7="-","【-】","【"&amp;SUBSTITUTE(TEXT(BP7,"#,##0.00"),"-","△")&amp;"】"))</f>
        <v>【652.82】</v>
      </c>
      <c r="BQ6" s="21">
        <f>IF(BQ7="",NA(),BQ7)</f>
        <v>97.74</v>
      </c>
      <c r="BR6" s="21">
        <f t="shared" ref="BR6:BZ6" si="8">IF(BR7="",NA(),BR7)</f>
        <v>98.41</v>
      </c>
      <c r="BS6" s="21">
        <f t="shared" si="8"/>
        <v>101.65</v>
      </c>
      <c r="BT6" s="21">
        <f t="shared" si="8"/>
        <v>100</v>
      </c>
      <c r="BU6" s="21">
        <f t="shared" si="8"/>
        <v>100</v>
      </c>
      <c r="BV6" s="21">
        <f t="shared" si="8"/>
        <v>88.98</v>
      </c>
      <c r="BW6" s="21">
        <f t="shared" si="8"/>
        <v>86.94</v>
      </c>
      <c r="BX6" s="21">
        <f t="shared" si="8"/>
        <v>85.4</v>
      </c>
      <c r="BY6" s="21">
        <f t="shared" si="8"/>
        <v>87.8</v>
      </c>
      <c r="BZ6" s="21">
        <f t="shared" si="8"/>
        <v>86.51</v>
      </c>
      <c r="CA6" s="20" t="str">
        <f>IF(CA7="","",IF(CA7="-","【-】","【"&amp;SUBSTITUTE(TEXT(CA7,"#,##0.00"),"-","△")&amp;"】"))</f>
        <v>【97.61】</v>
      </c>
      <c r="CB6" s="21">
        <f>IF(CB7="",NA(),CB7)</f>
        <v>218.87</v>
      </c>
      <c r="CC6" s="21">
        <f t="shared" ref="CC6:CK6" si="9">IF(CC7="",NA(),CC7)</f>
        <v>218.43</v>
      </c>
      <c r="CD6" s="21">
        <f t="shared" si="9"/>
        <v>210.94</v>
      </c>
      <c r="CE6" s="21">
        <f t="shared" si="9"/>
        <v>219.03</v>
      </c>
      <c r="CF6" s="21">
        <f t="shared" si="9"/>
        <v>219.22</v>
      </c>
      <c r="CG6" s="21">
        <f t="shared" si="9"/>
        <v>175.05</v>
      </c>
      <c r="CH6" s="21">
        <f t="shared" si="9"/>
        <v>179.63</v>
      </c>
      <c r="CI6" s="21">
        <f t="shared" si="9"/>
        <v>188.57</v>
      </c>
      <c r="CJ6" s="21">
        <f t="shared" si="9"/>
        <v>187.69</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57.54</v>
      </c>
      <c r="CS6" s="21">
        <f t="shared" si="10"/>
        <v>55.55</v>
      </c>
      <c r="CT6" s="21">
        <f t="shared" si="10"/>
        <v>55.84</v>
      </c>
      <c r="CU6" s="21">
        <f t="shared" si="10"/>
        <v>55.78</v>
      </c>
      <c r="CV6" s="21">
        <f t="shared" si="10"/>
        <v>54.86</v>
      </c>
      <c r="CW6" s="20" t="str">
        <f>IF(CW7="","",IF(CW7="-","【-】","【"&amp;SUBSTITUTE(TEXT(CW7,"#,##0.00"),"-","△")&amp;"】"))</f>
        <v>【59.10】</v>
      </c>
      <c r="CX6" s="21">
        <f>IF(CX7="",NA(),CX7)</f>
        <v>94.6</v>
      </c>
      <c r="CY6" s="21">
        <f t="shared" ref="CY6:DG6" si="11">IF(CY7="",NA(),CY7)</f>
        <v>94.58</v>
      </c>
      <c r="CZ6" s="21">
        <f t="shared" si="11"/>
        <v>94.68</v>
      </c>
      <c r="DA6" s="21">
        <f t="shared" si="11"/>
        <v>94.97</v>
      </c>
      <c r="DB6" s="21">
        <f t="shared" si="11"/>
        <v>95.39</v>
      </c>
      <c r="DC6" s="21">
        <f t="shared" si="11"/>
        <v>92.87</v>
      </c>
      <c r="DD6" s="21">
        <f t="shared" si="11"/>
        <v>91.64</v>
      </c>
      <c r="DE6" s="21">
        <f t="shared" si="11"/>
        <v>92.34</v>
      </c>
      <c r="DF6" s="21">
        <f t="shared" si="11"/>
        <v>91.78</v>
      </c>
      <c r="DG6" s="21">
        <f t="shared" si="11"/>
        <v>91.37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1">
        <f t="shared" si="14"/>
        <v>0.1</v>
      </c>
      <c r="EJ6" s="21">
        <f t="shared" si="14"/>
        <v>0.16</v>
      </c>
      <c r="EK6" s="21">
        <f t="shared" si="14"/>
        <v>0.1</v>
      </c>
      <c r="EL6" s="21">
        <f t="shared" si="14"/>
        <v>0.09</v>
      </c>
      <c r="EM6" s="21">
        <f t="shared" si="14"/>
        <v>0.1</v>
      </c>
      <c r="EN6" s="21">
        <f t="shared" si="14"/>
        <v>7.0000000000000007E-2</v>
      </c>
      <c r="EO6" s="20" t="str">
        <f>IF(EO7="","",IF(EO7="-","【-】","【"&amp;SUBSTITUTE(TEXT(EO7,"#,##0.00"),"-","△")&amp;"】"))</f>
        <v>【0.23】</v>
      </c>
    </row>
    <row r="7" spans="1:145" s="22" customFormat="1" x14ac:dyDescent="0.15">
      <c r="A7" s="14"/>
      <c r="B7" s="23">
        <v>2022</v>
      </c>
      <c r="C7" s="23">
        <v>63819</v>
      </c>
      <c r="D7" s="23">
        <v>47</v>
      </c>
      <c r="E7" s="23">
        <v>17</v>
      </c>
      <c r="F7" s="23">
        <v>1</v>
      </c>
      <c r="G7" s="23">
        <v>0</v>
      </c>
      <c r="H7" s="23" t="s">
        <v>98</v>
      </c>
      <c r="I7" s="23" t="s">
        <v>99</v>
      </c>
      <c r="J7" s="23" t="s">
        <v>100</v>
      </c>
      <c r="K7" s="23" t="s">
        <v>101</v>
      </c>
      <c r="L7" s="23" t="s">
        <v>102</v>
      </c>
      <c r="M7" s="23" t="s">
        <v>103</v>
      </c>
      <c r="N7" s="24" t="s">
        <v>104</v>
      </c>
      <c r="O7" s="24" t="s">
        <v>105</v>
      </c>
      <c r="P7" s="24">
        <v>58.43</v>
      </c>
      <c r="Q7" s="24">
        <v>89.77</v>
      </c>
      <c r="R7" s="24">
        <v>4290</v>
      </c>
      <c r="S7" s="24">
        <v>22094</v>
      </c>
      <c r="T7" s="24">
        <v>180.26</v>
      </c>
      <c r="U7" s="24">
        <v>122.57</v>
      </c>
      <c r="V7" s="24">
        <v>12824</v>
      </c>
      <c r="W7" s="24">
        <v>5.65</v>
      </c>
      <c r="X7" s="24">
        <v>2269.73</v>
      </c>
      <c r="Y7" s="24">
        <v>89.01</v>
      </c>
      <c r="Z7" s="24">
        <v>89.68</v>
      </c>
      <c r="AA7" s="24">
        <v>88.1</v>
      </c>
      <c r="AB7" s="24">
        <v>93.47</v>
      </c>
      <c r="AC7" s="24">
        <v>93.24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272.45999999999998</v>
      </c>
      <c r="BG7" s="24">
        <v>225.1</v>
      </c>
      <c r="BH7" s="24">
        <v>229.61</v>
      </c>
      <c r="BI7" s="24">
        <v>211.88</v>
      </c>
      <c r="BJ7" s="24">
        <v>190.04</v>
      </c>
      <c r="BK7" s="24">
        <v>692.13</v>
      </c>
      <c r="BL7" s="24">
        <v>807.75</v>
      </c>
      <c r="BM7" s="24">
        <v>812.92</v>
      </c>
      <c r="BN7" s="24">
        <v>765.48</v>
      </c>
      <c r="BO7" s="24">
        <v>742.08</v>
      </c>
      <c r="BP7" s="24">
        <v>652.82000000000005</v>
      </c>
      <c r="BQ7" s="24">
        <v>97.74</v>
      </c>
      <c r="BR7" s="24">
        <v>98.41</v>
      </c>
      <c r="BS7" s="24">
        <v>101.65</v>
      </c>
      <c r="BT7" s="24">
        <v>100</v>
      </c>
      <c r="BU7" s="24">
        <v>100</v>
      </c>
      <c r="BV7" s="24">
        <v>88.98</v>
      </c>
      <c r="BW7" s="24">
        <v>86.94</v>
      </c>
      <c r="BX7" s="24">
        <v>85.4</v>
      </c>
      <c r="BY7" s="24">
        <v>87.8</v>
      </c>
      <c r="BZ7" s="24">
        <v>86.51</v>
      </c>
      <c r="CA7" s="24">
        <v>97.61</v>
      </c>
      <c r="CB7" s="24">
        <v>218.87</v>
      </c>
      <c r="CC7" s="24">
        <v>218.43</v>
      </c>
      <c r="CD7" s="24">
        <v>210.94</v>
      </c>
      <c r="CE7" s="24">
        <v>219.03</v>
      </c>
      <c r="CF7" s="24">
        <v>219.22</v>
      </c>
      <c r="CG7" s="24">
        <v>175.05</v>
      </c>
      <c r="CH7" s="24">
        <v>179.63</v>
      </c>
      <c r="CI7" s="24">
        <v>188.57</v>
      </c>
      <c r="CJ7" s="24">
        <v>187.69</v>
      </c>
      <c r="CK7" s="24">
        <v>188.24</v>
      </c>
      <c r="CL7" s="24">
        <v>138.29</v>
      </c>
      <c r="CM7" s="24" t="s">
        <v>104</v>
      </c>
      <c r="CN7" s="24" t="s">
        <v>104</v>
      </c>
      <c r="CO7" s="24" t="s">
        <v>104</v>
      </c>
      <c r="CP7" s="24" t="s">
        <v>104</v>
      </c>
      <c r="CQ7" s="24" t="s">
        <v>104</v>
      </c>
      <c r="CR7" s="24">
        <v>57.54</v>
      </c>
      <c r="CS7" s="24">
        <v>55.55</v>
      </c>
      <c r="CT7" s="24">
        <v>55.84</v>
      </c>
      <c r="CU7" s="24">
        <v>55.78</v>
      </c>
      <c r="CV7" s="24">
        <v>54.86</v>
      </c>
      <c r="CW7" s="24">
        <v>59.1</v>
      </c>
      <c r="CX7" s="24">
        <v>94.6</v>
      </c>
      <c r="CY7" s="24">
        <v>94.58</v>
      </c>
      <c r="CZ7" s="24">
        <v>94.68</v>
      </c>
      <c r="DA7" s="24">
        <v>94.97</v>
      </c>
      <c r="DB7" s="24">
        <v>95.39</v>
      </c>
      <c r="DC7" s="24">
        <v>92.87</v>
      </c>
      <c r="DD7" s="24">
        <v>91.64</v>
      </c>
      <c r="DE7" s="24">
        <v>92.34</v>
      </c>
      <c r="DF7" s="24">
        <v>91.78</v>
      </c>
      <c r="DG7" s="24">
        <v>91.37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0.1</v>
      </c>
      <c r="EJ7" s="24">
        <v>0.16</v>
      </c>
      <c r="EK7" s="24">
        <v>0.1</v>
      </c>
      <c r="EL7" s="24">
        <v>0.09</v>
      </c>
      <c r="EM7" s="24">
        <v>0.1</v>
      </c>
      <c r="EN7" s="24">
        <v>7.0000000000000007E-2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2024-01-22T05:23:43Z</cp:lastPrinted>
  <dcterms:created xsi:type="dcterms:W3CDTF">2023-12-12T02:46:26Z</dcterms:created>
  <dcterms:modified xsi:type="dcterms:W3CDTF">2024-01-22T05:23:45Z</dcterms:modified>
  <cp:category/>
</cp:coreProperties>
</file>