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T010374\New_R2\02　公営企業\02　公営企業決算統計\00　総括\R5\99_経営比較分析表\060116_経営比較分析表(R4決算)の分析\03_経営比較分析表の公表\08_★完成版★(HPアップロード用)\01_水道事業(簡水含む)〇\"/>
    </mc:Choice>
  </mc:AlternateContent>
  <workbookProtection workbookAlgorithmName="SHA-512" workbookHashValue="ofko4xgZmsoyeQB0/X9wk1lCUbTCbycOAwOUa3ADcowqaZQ0slCGP5qUw6d0z/snU0zsr22nxgCo6lT8Yi8BjA==" workbookSaltValue="r84pjM/asZARizMwHRW1mg==" workbookSpinCount="100000" lockStructure="1"/>
  <bookViews>
    <workbookView xWindow="0" yWindow="0" windowWidth="28800" windowHeight="1213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AD8" i="4"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G85" i="4"/>
  <c r="F85" i="4"/>
  <c r="E85" i="4"/>
  <c r="BB10" i="4"/>
  <c r="AT10" i="4"/>
  <c r="AL10" i="4"/>
  <c r="W10" i="4"/>
  <c r="P10" i="4"/>
  <c r="I10" i="4"/>
  <c r="B10" i="4"/>
  <c r="BB8" i="4"/>
  <c r="AT8" i="4"/>
  <c r="AL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<sst xmlns="http://schemas.openxmlformats.org/spreadsheetml/2006/main" count="228" uniqueCount="114">
  <si>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</si>
  <si>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</si>
  <si>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</si>
  <si>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</si>
  <si>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</si>
  <si>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</si>
  <si>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</si>
  <si>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</si>
  <si>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</si>
  <si>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</si>
  <si>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</si>
  <si>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</si>
  <si>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</si>
  <si>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</si>
  <si>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</si>
  <si>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</si>
  <si>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</si>
  <si>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</si>
  <si>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</si>
  <si>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</si>
  <si>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</si>
  <si>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</si>
  <si>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</si>
  <si>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</si>
  <si>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</si>
  <si>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</si>
  <si>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</si>
  <si>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</si>
  <si>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</si>
  <si>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</si>
  <si>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</si>
  <si>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</si>
  <si>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</si>
  <si>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</si>
  <si>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</si>
  <si>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</si>
  <si>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</si>
  <si>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</si>
  <si>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</si>
  <si>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</si>
  <si>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</si>
  <si>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</si>
  <si>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</si>
  <si>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</si>
  <si>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</si>
  <si>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</si>
  <si>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</si>
  <si>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</si>
  <si>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</si>
  <si>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</si>
  <si>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</si>
  <si>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</si>
  <si>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</si>
  <si>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</si>
  <si>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</si>
  <si>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</si>
  <si>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</si>
  <si>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</si>
  <si>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</si>
  <si>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</si>
  <si>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</si>
  <si>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</si>
  <si>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</si>
  <si>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</si>
  <si>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</si>
  <si>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</si>
  <si>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</si>
  <si>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</si>
  <si>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</si>
  <si>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</si>
  <si>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</si>
  <si>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</si>
  <si>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</si>
  <si>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</si>
  <si>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</si>
  <si>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</si>
  <si>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</si>
  <si>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</si>
  <si>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</si>
  <si>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</si>
  <si>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</si>
  <si>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</si>
  <si>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</si>
  <si>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</si>
  <si>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</si>
  <si>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</si>
  <si>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</si>
  <si>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</si>
  <si>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</si>
  <si>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</si>
  <si>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</si>
  <si>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</si>
  <si>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</si>
  <si>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川西町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</si>
  <si>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</si>
  <si>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</si>
  <si>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</si>
  <si>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</si>
  <si>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</si>
  <si>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</si>
  <si>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</si>
  <si>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</si>
  <si>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</si>
  <si>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</si>
  <si>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</si>
  <si>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</si>
  <si>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</si>
  <si>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</si>
  <si>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</si>
  <si>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</si>
  <si>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</si>
  <si>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本町の水道事業は、給水人口の減少や節水器具の普及、節水意識の高揚に伴い、年々水需要は落ち込んでおり、町としてもメディカルタウンの整備等により人口の増加に向け対策を講じているものの、減少傾向にあります。
　令和４年度の経営状況は、経常収支比率で１００％を上回り黒字経営となっていますが、類似団体平均と比較してみると、令和４年度においては平均値を下回っている状況となっており、来年度はより一層の経費縮減を図っていきます。
　収入の増加対策として、給水停止も含めた水道料金の徴収（未収金対策）を継続実施することや、費用の削減と合わせて、不明水（漏水）の減少に努め、有収率を向上させる必要があります。令和４年度は漏水調査を町全域で行い、有収率が７７．１１％まで回復し、来年度も継続して調査を行い有収率を平均値以上に向上させたいと考えています。
　また、企業債残高対給水比率は年々減少しているものの、全国平均との比較では未だに高い推移となっています。
　今後も、一般会計からの支援を受けながら、経営戦略・水道事業経営計画に基づき、計画的に水道施設の整備や更新工事等を行い、安定した経営を行っていきたいと考えています。</t>
    <rPh sb="51" eb="52">
      <t>マチ</t>
    </rPh>
    <rPh sb="65" eb="67">
      <t>セイビ</t>
    </rPh>
    <rPh sb="67" eb="68">
      <t>トウ</t>
    </rPh>
    <rPh sb="71" eb="73">
      <t>ジンコウ</t>
    </rPh>
    <rPh sb="74" eb="76">
      <t>ゾウカ</t>
    </rPh>
    <rPh sb="77" eb="78">
      <t>ム</t>
    </rPh>
    <rPh sb="79" eb="81">
      <t>タイサク</t>
    </rPh>
    <rPh sb="82" eb="83">
      <t>コウ</t>
    </rPh>
    <rPh sb="91" eb="93">
      <t>ゲンショウ</t>
    </rPh>
    <rPh sb="93" eb="95">
      <t>ケイコウ</t>
    </rPh>
    <rPh sb="168" eb="171">
      <t>ヘイキンチ</t>
    </rPh>
    <rPh sb="193" eb="195">
      <t>イッソウ</t>
    </rPh>
    <rPh sb="201" eb="202">
      <t>ハカ</t>
    </rPh>
    <rPh sb="235" eb="237">
      <t>チョウシュウ</t>
    </rPh>
    <rPh sb="277" eb="278">
      <t>ツト</t>
    </rPh>
    <rPh sb="303" eb="305">
      <t>ロウスイ</t>
    </rPh>
    <rPh sb="305" eb="307">
      <t>チョウサ</t>
    </rPh>
    <rPh sb="308" eb="309">
      <t>マチ</t>
    </rPh>
    <rPh sb="309" eb="311">
      <t>ゼンイキ</t>
    </rPh>
    <rPh sb="312" eb="313">
      <t>オコナ</t>
    </rPh>
    <rPh sb="327" eb="329">
      <t>カイフク</t>
    </rPh>
    <rPh sb="335" eb="337">
      <t>ケイゾク</t>
    </rPh>
    <rPh sb="348" eb="351">
      <t>ヘイキンチ</t>
    </rPh>
    <rPh sb="351" eb="353">
      <t>イジョウ</t>
    </rPh>
    <rPh sb="354" eb="356">
      <t>コウジョウ</t>
    </rPh>
    <rPh sb="406" eb="407">
      <t>イマ</t>
    </rPh>
    <phoneticPr fontId="4"/>
  </si>
  <si>
    <t>　本町の水道事業は、昭和３６年に開始し、水道水の供給を行ってきました。
　開始当時に整備した配水管は、既に４０年を超えており管路経年比率は、類似団体や全国平均に比べ非常に高い状況となっています。
　また、管路更新率においては、以前の経営状況悪化により更新工事が進捗しなかったため、類似団体、全国平均よりも低い状況となっています。
　今年度、老朽管更新の設計を行い、令和５年度から計画的に更新工事を実施しています。</t>
    <rPh sb="130" eb="132">
      <t>シンチョク</t>
    </rPh>
    <rPh sb="166" eb="169">
      <t>コンネンド</t>
    </rPh>
    <rPh sb="189" eb="192">
      <t>ケイカクテキ</t>
    </rPh>
    <phoneticPr fontId="4"/>
  </si>
  <si>
    <t>　今後も、更なる人口減少や高齢化及び節水器具の普及等が進むことが予想されるとともに、物価高騰により、益々水道事業経営が厳しい状況が続くと考えられます。
　このようなことから、費用の削減と有収率の向上を図り、計画的な管路更新を行い、一般会計と連携のもと、アセットマネジメントによるエビデンスを明らかにし、水道料金についても考察を重ね、安全で安定した水道水の供給と安定した経営を行っていきます。</t>
    <rPh sb="42" eb="44">
      <t>ブッカ</t>
    </rPh>
    <rPh sb="44" eb="46">
      <t>コウトウ</t>
    </rPh>
    <rPh sb="50" eb="52">
      <t>マスマス</t>
    </rPh>
    <rPh sb="100" eb="101">
      <t>ハカ</t>
    </rPh>
    <rPh sb="145" eb="146">
      <t>アキ</t>
    </rPh>
    <rPh sb="151" eb="153">
      <t>スイドウ</t>
    </rPh>
    <rPh sb="153" eb="155">
      <t>リョウキン</t>
    </rPh>
    <rPh sb="160" eb="162">
      <t>コウサツ</t>
    </rPh>
    <rPh sb="163" eb="164">
      <t>カサ</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</si>
</sst>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0.24</c:v>
                </c:pt>
                <c:pt idx="1">
                  <c:v>0.32</c:v>
                </c:pt>
                <c:pt idx="2" formatCode="#,##0.00;&quot;△&quot;#,##0.00">
                  <c:v>0</c:v>
                </c:pt>
                <c:pt idx="3">
                  <c:v>0.55000000000000004</c:v>
                </c:pt>
                <c:pt idx="4" formatCode="#,##0.00;&quot;△&quot;#,##0.00">
                  <c:v>0</c:v>
                </c:pt>
              </c:numCache>
            </c:numRef>
          </c:val>
          <c:extLst>
            <c:ext xmlns:c16="http://schemas.microsoft.com/office/drawing/2014/chart" uri="{C3380CC4-5D6E-409C-BE32-E72D297353CC}">
              <c16:uniqueId val="{00000000-2C88-435C-9896-C663DD98228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0.43</c:v>
                </c:pt>
                <c:pt idx="1">
                  <c:v>0.42</c:v>
                </c:pt>
                <c:pt idx="2">
                  <c:v>0.44</c:v>
                </c:pt>
                <c:pt idx="3">
                  <c:v>0.5</c:v>
                </c:pt>
                <c:pt idx="4">
                  <c:v>0.4</c:v>
                </c:pt>
              </c:numCache>
            </c:numRef>
          </c:val>
          <c:smooth val="0"/>
          <c:extLst>
            <c:ext xmlns:c16="http://schemas.microsoft.com/office/drawing/2014/chart" uri="{C3380CC4-5D6E-409C-BE32-E72D297353CC}">
              <c16:uniqueId val="{00000001-2C88-435C-9896-C663DD98228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59.94</c:v>
                </c:pt>
                <c:pt idx="1">
                  <c:v>58.65</c:v>
                </c:pt>
                <c:pt idx="2">
                  <c:v>59.91</c:v>
                </c:pt>
                <c:pt idx="3">
                  <c:v>62.73</c:v>
                </c:pt>
                <c:pt idx="4">
                  <c:v>56.48</c:v>
                </c:pt>
              </c:numCache>
            </c:numRef>
          </c:val>
          <c:extLst>
            <c:ext xmlns:c16="http://schemas.microsoft.com/office/drawing/2014/chart" uri="{C3380CC4-5D6E-409C-BE32-E72D297353CC}">
              <c16:uniqueId val="{00000000-EA23-453B-B784-7850AA9141A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55.22</c:v>
                </c:pt>
                <c:pt idx="1">
                  <c:v>54.05</c:v>
                </c:pt>
                <c:pt idx="2">
                  <c:v>54.43</c:v>
                </c:pt>
                <c:pt idx="3">
                  <c:v>53.87</c:v>
                </c:pt>
                <c:pt idx="4">
                  <c:v>54.49</c:v>
                </c:pt>
              </c:numCache>
            </c:numRef>
          </c:val>
          <c:smooth val="0"/>
          <c:extLst>
            <c:ext xmlns:c16="http://schemas.microsoft.com/office/drawing/2014/chart" uri="{C3380CC4-5D6E-409C-BE32-E72D297353CC}">
              <c16:uniqueId val="{00000001-EA23-453B-B784-7850AA9141A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78.040000000000006</c:v>
                </c:pt>
                <c:pt idx="1">
                  <c:v>77.53</c:v>
                </c:pt>
                <c:pt idx="2">
                  <c:v>74.319999999999993</c:v>
                </c:pt>
                <c:pt idx="3">
                  <c:v>70.959999999999994</c:v>
                </c:pt>
                <c:pt idx="4">
                  <c:v>77.11</c:v>
                </c:pt>
              </c:numCache>
            </c:numRef>
          </c:val>
          <c:extLst>
            <c:ext xmlns:c16="http://schemas.microsoft.com/office/drawing/2014/chart" uri="{C3380CC4-5D6E-409C-BE32-E72D297353CC}">
              <c16:uniqueId val="{00000000-1EA1-4CD2-89A0-326FF97612E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80.930000000000007</c:v>
                </c:pt>
                <c:pt idx="1">
                  <c:v>80.510000000000005</c:v>
                </c:pt>
                <c:pt idx="2">
                  <c:v>79.44</c:v>
                </c:pt>
                <c:pt idx="3">
                  <c:v>79.489999999999995</c:v>
                </c:pt>
                <c:pt idx="4">
                  <c:v>78.8</c:v>
                </c:pt>
              </c:numCache>
            </c:numRef>
          </c:val>
          <c:smooth val="0"/>
          <c:extLst>
            <c:ext xmlns:c16="http://schemas.microsoft.com/office/drawing/2014/chart" uri="{C3380CC4-5D6E-409C-BE32-E72D297353CC}">
              <c16:uniqueId val="{00000001-1EA1-4CD2-89A0-326FF97612E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111.81</c:v>
                </c:pt>
                <c:pt idx="1">
                  <c:v>108.79</c:v>
                </c:pt>
                <c:pt idx="2">
                  <c:v>107.98</c:v>
                </c:pt>
                <c:pt idx="3">
                  <c:v>105.06</c:v>
                </c:pt>
                <c:pt idx="4">
                  <c:v>101.35</c:v>
                </c:pt>
              </c:numCache>
            </c:numRef>
          </c:val>
          <c:extLst>
            <c:ext xmlns:c16="http://schemas.microsoft.com/office/drawing/2014/chart" uri="{C3380CC4-5D6E-409C-BE32-E72D297353CC}">
              <c16:uniqueId val="{00000000-F718-469B-A1F0-8F3A70E7A92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108.76</c:v>
                </c:pt>
                <c:pt idx="1">
                  <c:v>108.46</c:v>
                </c:pt>
                <c:pt idx="2">
                  <c:v>109.02</c:v>
                </c:pt>
                <c:pt idx="3">
                  <c:v>107.81</c:v>
                </c:pt>
                <c:pt idx="4">
                  <c:v>107.21</c:v>
                </c:pt>
              </c:numCache>
            </c:numRef>
          </c:val>
          <c:smooth val="0"/>
          <c:extLst>
            <c:ext xmlns:c16="http://schemas.microsoft.com/office/drawing/2014/chart" uri="{C3380CC4-5D6E-409C-BE32-E72D297353CC}">
              <c16:uniqueId val="{00000001-F718-469B-A1F0-8F3A70E7A92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50.51</c:v>
                </c:pt>
                <c:pt idx="1">
                  <c:v>51.83</c:v>
                </c:pt>
                <c:pt idx="2">
                  <c:v>53.62</c:v>
                </c:pt>
                <c:pt idx="3">
                  <c:v>54.02</c:v>
                </c:pt>
                <c:pt idx="4">
                  <c:v>55.85</c:v>
                </c:pt>
              </c:numCache>
            </c:numRef>
          </c:val>
          <c:extLst>
            <c:ext xmlns:c16="http://schemas.microsoft.com/office/drawing/2014/chart" uri="{C3380CC4-5D6E-409C-BE32-E72D297353CC}">
              <c16:uniqueId val="{00000000-A0FC-4839-9E39-418E46C35D1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47.97</c:v>
                </c:pt>
                <c:pt idx="1">
                  <c:v>49.12</c:v>
                </c:pt>
                <c:pt idx="2">
                  <c:v>49.39</c:v>
                </c:pt>
                <c:pt idx="3">
                  <c:v>50.75</c:v>
                </c:pt>
                <c:pt idx="4">
                  <c:v>51.72</c:v>
                </c:pt>
              </c:numCache>
            </c:numRef>
          </c:val>
          <c:smooth val="0"/>
          <c:extLst>
            <c:ext xmlns:c16="http://schemas.microsoft.com/office/drawing/2014/chart" uri="{C3380CC4-5D6E-409C-BE32-E72D297353CC}">
              <c16:uniqueId val="{00000001-A0FC-4839-9E39-418E46C35D1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25.95</c:v>
                </c:pt>
                <c:pt idx="1">
                  <c:v>32.869999999999997</c:v>
                </c:pt>
                <c:pt idx="2">
                  <c:v>35.700000000000003</c:v>
                </c:pt>
                <c:pt idx="3">
                  <c:v>17.329999999999998</c:v>
                </c:pt>
                <c:pt idx="4">
                  <c:v>18.100000000000001</c:v>
                </c:pt>
              </c:numCache>
            </c:numRef>
          </c:val>
          <c:extLst>
            <c:ext xmlns:c16="http://schemas.microsoft.com/office/drawing/2014/chart" uri="{C3380CC4-5D6E-409C-BE32-E72D297353CC}">
              <c16:uniqueId val="{00000000-3131-411C-8018-219218B90C4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15.33</c:v>
                </c:pt>
                <c:pt idx="1">
                  <c:v>16.760000000000002</c:v>
                </c:pt>
                <c:pt idx="2">
                  <c:v>18.57</c:v>
                </c:pt>
                <c:pt idx="3">
                  <c:v>21.14</c:v>
                </c:pt>
                <c:pt idx="4">
                  <c:v>22.12</c:v>
                </c:pt>
              </c:numCache>
            </c:numRef>
          </c:val>
          <c:smooth val="0"/>
          <c:extLst>
            <c:ext xmlns:c16="http://schemas.microsoft.com/office/drawing/2014/chart" uri="{C3380CC4-5D6E-409C-BE32-E72D297353CC}">
              <c16:uniqueId val="{00000001-3131-411C-8018-219218B90C4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F76-4BEC-86A2-189FA4D6CED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7.48</c:v>
                </c:pt>
                <c:pt idx="1">
                  <c:v>11.94</c:v>
                </c:pt>
                <c:pt idx="2">
                  <c:v>11</c:v>
                </c:pt>
                <c:pt idx="3">
                  <c:v>8.86</c:v>
                </c:pt>
                <c:pt idx="4">
                  <c:v>7.65</c:v>
                </c:pt>
              </c:numCache>
            </c:numRef>
          </c:val>
          <c:smooth val="0"/>
          <c:extLst>
            <c:ext xmlns:c16="http://schemas.microsoft.com/office/drawing/2014/chart" uri="{C3380CC4-5D6E-409C-BE32-E72D297353CC}">
              <c16:uniqueId val="{00000001-AF76-4BEC-86A2-189FA4D6CED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121.12</c:v>
                </c:pt>
                <c:pt idx="1">
                  <c:v>140.24</c:v>
                </c:pt>
                <c:pt idx="2">
                  <c:v>144.94999999999999</c:v>
                </c:pt>
                <c:pt idx="3">
                  <c:v>141.16999999999999</c:v>
                </c:pt>
                <c:pt idx="4">
                  <c:v>127.9</c:v>
                </c:pt>
              </c:numCache>
            </c:numRef>
          </c:val>
          <c:extLst>
            <c:ext xmlns:c16="http://schemas.microsoft.com/office/drawing/2014/chart" uri="{C3380CC4-5D6E-409C-BE32-E72D297353CC}">
              <c16:uniqueId val="{00000000-A99B-4144-B67F-2876B8E1BED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359.7</c:v>
                </c:pt>
                <c:pt idx="1">
                  <c:v>362.93</c:v>
                </c:pt>
                <c:pt idx="2">
                  <c:v>371.81</c:v>
                </c:pt>
                <c:pt idx="3">
                  <c:v>384.23</c:v>
                </c:pt>
                <c:pt idx="4">
                  <c:v>364.3</c:v>
                </c:pt>
              </c:numCache>
            </c:numRef>
          </c:val>
          <c:smooth val="0"/>
          <c:extLst>
            <c:ext xmlns:c16="http://schemas.microsoft.com/office/drawing/2014/chart" uri="{C3380CC4-5D6E-409C-BE32-E72D297353CC}">
              <c16:uniqueId val="{00000001-A99B-4144-B67F-2876B8E1BED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404.17</c:v>
                </c:pt>
                <c:pt idx="1">
                  <c:v>385.78</c:v>
                </c:pt>
                <c:pt idx="2">
                  <c:v>367.73</c:v>
                </c:pt>
                <c:pt idx="3">
                  <c:v>358.43</c:v>
                </c:pt>
                <c:pt idx="4">
                  <c:v>336.1</c:v>
                </c:pt>
              </c:numCache>
            </c:numRef>
          </c:val>
          <c:extLst>
            <c:ext xmlns:c16="http://schemas.microsoft.com/office/drawing/2014/chart" uri="{C3380CC4-5D6E-409C-BE32-E72D297353CC}">
              <c16:uniqueId val="{00000000-3BA6-4BEB-ACB4-F8156792B0F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447.01</c:v>
                </c:pt>
                <c:pt idx="1">
                  <c:v>439.05</c:v>
                </c:pt>
                <c:pt idx="2">
                  <c:v>465.85</c:v>
                </c:pt>
                <c:pt idx="3">
                  <c:v>439.43</c:v>
                </c:pt>
                <c:pt idx="4">
                  <c:v>438.41</c:v>
                </c:pt>
              </c:numCache>
            </c:numRef>
          </c:val>
          <c:smooth val="0"/>
          <c:extLst>
            <c:ext xmlns:c16="http://schemas.microsoft.com/office/drawing/2014/chart" uri="{C3380CC4-5D6E-409C-BE32-E72D297353CC}">
              <c16:uniqueId val="{00000001-3BA6-4BEB-ACB4-F8156792B0F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101.17</c:v>
                </c:pt>
                <c:pt idx="1">
                  <c:v>100.03</c:v>
                </c:pt>
                <c:pt idx="2">
                  <c:v>105.16</c:v>
                </c:pt>
                <c:pt idx="3">
                  <c:v>102.1</c:v>
                </c:pt>
                <c:pt idx="4">
                  <c:v>98.66</c:v>
                </c:pt>
              </c:numCache>
            </c:numRef>
          </c:val>
          <c:extLst>
            <c:ext xmlns:c16="http://schemas.microsoft.com/office/drawing/2014/chart" uri="{C3380CC4-5D6E-409C-BE32-E72D297353CC}">
              <c16:uniqueId val="{00000000-2EE3-4A86-973D-DDFA6199E74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95.81</c:v>
                </c:pt>
                <c:pt idx="1">
                  <c:v>95.26</c:v>
                </c:pt>
                <c:pt idx="2">
                  <c:v>92.39</c:v>
                </c:pt>
                <c:pt idx="3">
                  <c:v>94.41</c:v>
                </c:pt>
                <c:pt idx="4">
                  <c:v>90.96</c:v>
                </c:pt>
              </c:numCache>
            </c:numRef>
          </c:val>
          <c:smooth val="0"/>
          <c:extLst>
            <c:ext xmlns:c16="http://schemas.microsoft.com/office/drawing/2014/chart" uri="{C3380CC4-5D6E-409C-BE32-E72D297353CC}">
              <c16:uniqueId val="{00000001-2EE3-4A86-973D-DDFA6199E74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260.92</c:v>
                </c:pt>
                <c:pt idx="1">
                  <c:v>265.58999999999997</c:v>
                </c:pt>
                <c:pt idx="2">
                  <c:v>252.66</c:v>
                </c:pt>
                <c:pt idx="3">
                  <c:v>260.58999999999997</c:v>
                </c:pt>
                <c:pt idx="4">
                  <c:v>269.51</c:v>
                </c:pt>
              </c:numCache>
            </c:numRef>
          </c:val>
          <c:extLst>
            <c:ext xmlns:c16="http://schemas.microsoft.com/office/drawing/2014/chart" uri="{C3380CC4-5D6E-409C-BE32-E72D297353CC}">
              <c16:uniqueId val="{00000000-56BB-4F9C-A9C6-5022C348C81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189.58</c:v>
                </c:pt>
                <c:pt idx="1">
                  <c:v>192.82</c:v>
                </c:pt>
                <c:pt idx="2">
                  <c:v>192.98</c:v>
                </c:pt>
                <c:pt idx="3">
                  <c:v>192.13</c:v>
                </c:pt>
                <c:pt idx="4">
                  <c:v>197.04</c:v>
                </c:pt>
              </c:numCache>
            </c:numRef>
          </c:val>
          <c:smooth val="0"/>
          <c:extLst>
            <c:ext xmlns:c16="http://schemas.microsoft.com/office/drawing/2014/chart" uri="{C3380CC4-5D6E-409C-BE32-E72D297353CC}">
              <c16:uniqueId val="{00000001-56BB-4F9C-A9C6-5022C348C81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42" zoomScaleNormal="100" workbookViewId="0">
      <selection activeCell="T56" sqref="T5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山形県　川西町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A7</v>
      </c>
      <c r="X8" s="75"/>
      <c r="Y8" s="75"/>
      <c r="Z8" s="75"/>
      <c r="AA8" s="75"/>
      <c r="AB8" s="75"/>
      <c r="AC8" s="75"/>
      <c r="AD8" s="75" t="str">
        <f>データ!$M$6</f>
        <v>非設置</v>
      </c>
      <c r="AE8" s="75"/>
      <c r="AF8" s="75"/>
      <c r="AG8" s="75"/>
      <c r="AH8" s="75"/>
      <c r="AI8" s="75"/>
      <c r="AJ8" s="75"/>
      <c r="AK8" s="2"/>
      <c r="AL8" s="66">
        <f>データ!$R$6</f>
        <v>13971</v>
      </c>
      <c r="AM8" s="66"/>
      <c r="AN8" s="66"/>
      <c r="AO8" s="66"/>
      <c r="AP8" s="66"/>
      <c r="AQ8" s="66"/>
      <c r="AR8" s="66"/>
      <c r="AS8" s="66"/>
      <c r="AT8" s="37">
        <f>データ!$S$6</f>
        <v>166.6</v>
      </c>
      <c r="AU8" s="38"/>
      <c r="AV8" s="38"/>
      <c r="AW8" s="38"/>
      <c r="AX8" s="38"/>
      <c r="AY8" s="38"/>
      <c r="AZ8" s="38"/>
      <c r="BA8" s="38"/>
      <c r="BB8" s="55">
        <f>データ!$T$6</f>
        <v>83.86</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52.96</v>
      </c>
      <c r="J10" s="38"/>
      <c r="K10" s="38"/>
      <c r="L10" s="38"/>
      <c r="M10" s="38"/>
      <c r="N10" s="38"/>
      <c r="O10" s="65"/>
      <c r="P10" s="55">
        <f>データ!$P$6</f>
        <v>99.24</v>
      </c>
      <c r="Q10" s="55"/>
      <c r="R10" s="55"/>
      <c r="S10" s="55"/>
      <c r="T10" s="55"/>
      <c r="U10" s="55"/>
      <c r="V10" s="55"/>
      <c r="W10" s="66">
        <f>データ!$Q$6</f>
        <v>5280</v>
      </c>
      <c r="X10" s="66"/>
      <c r="Y10" s="66"/>
      <c r="Z10" s="66"/>
      <c r="AA10" s="66"/>
      <c r="AB10" s="66"/>
      <c r="AC10" s="66"/>
      <c r="AD10" s="2"/>
      <c r="AE10" s="2"/>
      <c r="AF10" s="2"/>
      <c r="AG10" s="2"/>
      <c r="AH10" s="2"/>
      <c r="AI10" s="2"/>
      <c r="AJ10" s="2"/>
      <c r="AK10" s="2"/>
      <c r="AL10" s="66">
        <f>データ!$U$6</f>
        <v>13774</v>
      </c>
      <c r="AM10" s="66"/>
      <c r="AN10" s="66"/>
      <c r="AO10" s="66"/>
      <c r="AP10" s="66"/>
      <c r="AQ10" s="66"/>
      <c r="AR10" s="66"/>
      <c r="AS10" s="66"/>
      <c r="AT10" s="37">
        <f>データ!$V$6</f>
        <v>88.75</v>
      </c>
      <c r="AU10" s="38"/>
      <c r="AV10" s="38"/>
      <c r="AW10" s="38"/>
      <c r="AX10" s="38"/>
      <c r="AY10" s="38"/>
      <c r="AZ10" s="38"/>
      <c r="BA10" s="38"/>
      <c r="BB10" s="55">
        <f>データ!$W$6</f>
        <v>155.19999999999999</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113</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9/53VLurku9M/BFSmft7JbT4gT4sryXYAm+O5aKIAjtEGj3pqfxRhpSNs7ICRJEJ0NNkEz0ZQrMa1H4R9BrH6Q==" saltValue="jrj7sugfIDpDQh3+UX26c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63827</v>
      </c>
      <c r="D6" s="20">
        <f t="shared" si="3"/>
        <v>46</v>
      </c>
      <c r="E6" s="20">
        <f t="shared" si="3"/>
        <v>1</v>
      </c>
      <c r="F6" s="20">
        <f t="shared" si="3"/>
        <v>0</v>
      </c>
      <c r="G6" s="20">
        <f t="shared" si="3"/>
        <v>1</v>
      </c>
      <c r="H6" s="20" t="str">
        <f t="shared" si="3"/>
        <v>山形県　川西町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52.96</v>
      </c>
      <c r="P6" s="21">
        <f t="shared" si="3"/>
        <v>99.24</v>
      </c>
      <c r="Q6" s="21">
        <f t="shared" si="3"/>
        <v>5280</v>
      </c>
      <c r="R6" s="21">
        <f t="shared" si="3"/>
        <v>13971</v>
      </c>
      <c r="S6" s="21">
        <f t="shared" si="3"/>
        <v>166.6</v>
      </c>
      <c r="T6" s="21">
        <f t="shared" si="3"/>
        <v>83.86</v>
      </c>
      <c r="U6" s="21">
        <f t="shared" si="3"/>
        <v>13774</v>
      </c>
      <c r="V6" s="21">
        <f t="shared" si="3"/>
        <v>88.75</v>
      </c>
      <c r="W6" s="21">
        <f t="shared" si="3"/>
        <v>155.19999999999999</v>
      </c>
      <c r="X6" s="22">
        <f>IF(X7="",NA(),X7)</f>
        <v>111.81</v>
      </c>
      <c r="Y6" s="22">
        <f t="shared" ref="Y6:AG6" si="4">IF(Y7="",NA(),Y7)</f>
        <v>108.79</v>
      </c>
      <c r="Z6" s="22">
        <f t="shared" si="4"/>
        <v>107.98</v>
      </c>
      <c r="AA6" s="22">
        <f t="shared" si="4"/>
        <v>105.06</v>
      </c>
      <c r="AB6" s="22">
        <f t="shared" si="4"/>
        <v>101.35</v>
      </c>
      <c r="AC6" s="22">
        <f t="shared" si="4"/>
        <v>108.76</v>
      </c>
      <c r="AD6" s="22">
        <f t="shared" si="4"/>
        <v>108.46</v>
      </c>
      <c r="AE6" s="22">
        <f t="shared" si="4"/>
        <v>109.02</v>
      </c>
      <c r="AF6" s="22">
        <f t="shared" si="4"/>
        <v>107.81</v>
      </c>
      <c r="AG6" s="22">
        <f t="shared" si="4"/>
        <v>107.21</v>
      </c>
      <c r="AH6" s="21" t="str">
        <f>IF(AH7="","",IF(AH7="-","【-】","【"&amp;SUBSTITUTE(TEXT(AH7,"#,##0.00"),"-","△")&amp;"】"))</f>
        <v>【108.70】</v>
      </c>
      <c r="AI6" s="21">
        <f>IF(AI7="",NA(),AI7)</f>
        <v>0</v>
      </c>
      <c r="AJ6" s="21">
        <f t="shared" ref="AJ6:AR6" si="5">IF(AJ7="",NA(),AJ7)</f>
        <v>0</v>
      </c>
      <c r="AK6" s="21">
        <f t="shared" si="5"/>
        <v>0</v>
      </c>
      <c r="AL6" s="21">
        <f t="shared" si="5"/>
        <v>0</v>
      </c>
      <c r="AM6" s="21">
        <f t="shared" si="5"/>
        <v>0</v>
      </c>
      <c r="AN6" s="22">
        <f t="shared" si="5"/>
        <v>7.48</v>
      </c>
      <c r="AO6" s="22">
        <f t="shared" si="5"/>
        <v>11.94</v>
      </c>
      <c r="AP6" s="22">
        <f t="shared" si="5"/>
        <v>11</v>
      </c>
      <c r="AQ6" s="22">
        <f t="shared" si="5"/>
        <v>8.86</v>
      </c>
      <c r="AR6" s="22">
        <f t="shared" si="5"/>
        <v>7.65</v>
      </c>
      <c r="AS6" s="21" t="str">
        <f>IF(AS7="","",IF(AS7="-","【-】","【"&amp;SUBSTITUTE(TEXT(AS7,"#,##0.00"),"-","△")&amp;"】"))</f>
        <v>【1.34】</v>
      </c>
      <c r="AT6" s="22">
        <f>IF(AT7="",NA(),AT7)</f>
        <v>121.12</v>
      </c>
      <c r="AU6" s="22">
        <f t="shared" ref="AU6:BC6" si="6">IF(AU7="",NA(),AU7)</f>
        <v>140.24</v>
      </c>
      <c r="AV6" s="22">
        <f t="shared" si="6"/>
        <v>144.94999999999999</v>
      </c>
      <c r="AW6" s="22">
        <f t="shared" si="6"/>
        <v>141.16999999999999</v>
      </c>
      <c r="AX6" s="22">
        <f t="shared" si="6"/>
        <v>127.9</v>
      </c>
      <c r="AY6" s="22">
        <f t="shared" si="6"/>
        <v>359.7</v>
      </c>
      <c r="AZ6" s="22">
        <f t="shared" si="6"/>
        <v>362.93</v>
      </c>
      <c r="BA6" s="22">
        <f t="shared" si="6"/>
        <v>371.81</v>
      </c>
      <c r="BB6" s="22">
        <f t="shared" si="6"/>
        <v>384.23</v>
      </c>
      <c r="BC6" s="22">
        <f t="shared" si="6"/>
        <v>364.3</v>
      </c>
      <c r="BD6" s="21" t="str">
        <f>IF(BD7="","",IF(BD7="-","【-】","【"&amp;SUBSTITUTE(TEXT(BD7,"#,##0.00"),"-","△")&amp;"】"))</f>
        <v>【252.29】</v>
      </c>
      <c r="BE6" s="22">
        <f>IF(BE7="",NA(),BE7)</f>
        <v>404.17</v>
      </c>
      <c r="BF6" s="22">
        <f t="shared" ref="BF6:BN6" si="7">IF(BF7="",NA(),BF7)</f>
        <v>385.78</v>
      </c>
      <c r="BG6" s="22">
        <f t="shared" si="7"/>
        <v>367.73</v>
      </c>
      <c r="BH6" s="22">
        <f t="shared" si="7"/>
        <v>358.43</v>
      </c>
      <c r="BI6" s="22">
        <f t="shared" si="7"/>
        <v>336.1</v>
      </c>
      <c r="BJ6" s="22">
        <f t="shared" si="7"/>
        <v>447.01</v>
      </c>
      <c r="BK6" s="22">
        <f t="shared" si="7"/>
        <v>439.05</v>
      </c>
      <c r="BL6" s="22">
        <f t="shared" si="7"/>
        <v>465.85</v>
      </c>
      <c r="BM6" s="22">
        <f t="shared" si="7"/>
        <v>439.43</v>
      </c>
      <c r="BN6" s="22">
        <f t="shared" si="7"/>
        <v>438.41</v>
      </c>
      <c r="BO6" s="21" t="str">
        <f>IF(BO7="","",IF(BO7="-","【-】","【"&amp;SUBSTITUTE(TEXT(BO7,"#,##0.00"),"-","△")&amp;"】"))</f>
        <v>【268.07】</v>
      </c>
      <c r="BP6" s="22">
        <f>IF(BP7="",NA(),BP7)</f>
        <v>101.17</v>
      </c>
      <c r="BQ6" s="22">
        <f t="shared" ref="BQ6:BY6" si="8">IF(BQ7="",NA(),BQ7)</f>
        <v>100.03</v>
      </c>
      <c r="BR6" s="22">
        <f t="shared" si="8"/>
        <v>105.16</v>
      </c>
      <c r="BS6" s="22">
        <f t="shared" si="8"/>
        <v>102.1</v>
      </c>
      <c r="BT6" s="22">
        <f t="shared" si="8"/>
        <v>98.66</v>
      </c>
      <c r="BU6" s="22">
        <f t="shared" si="8"/>
        <v>95.81</v>
      </c>
      <c r="BV6" s="22">
        <f t="shared" si="8"/>
        <v>95.26</v>
      </c>
      <c r="BW6" s="22">
        <f t="shared" si="8"/>
        <v>92.39</v>
      </c>
      <c r="BX6" s="22">
        <f t="shared" si="8"/>
        <v>94.41</v>
      </c>
      <c r="BY6" s="22">
        <f t="shared" si="8"/>
        <v>90.96</v>
      </c>
      <c r="BZ6" s="21" t="str">
        <f>IF(BZ7="","",IF(BZ7="-","【-】","【"&amp;SUBSTITUTE(TEXT(BZ7,"#,##0.00"),"-","△")&amp;"】"))</f>
        <v>【97.47】</v>
      </c>
      <c r="CA6" s="22">
        <f>IF(CA7="",NA(),CA7)</f>
        <v>260.92</v>
      </c>
      <c r="CB6" s="22">
        <f t="shared" ref="CB6:CJ6" si="9">IF(CB7="",NA(),CB7)</f>
        <v>265.58999999999997</v>
      </c>
      <c r="CC6" s="22">
        <f t="shared" si="9"/>
        <v>252.66</v>
      </c>
      <c r="CD6" s="22">
        <f t="shared" si="9"/>
        <v>260.58999999999997</v>
      </c>
      <c r="CE6" s="22">
        <f t="shared" si="9"/>
        <v>269.51</v>
      </c>
      <c r="CF6" s="22">
        <f t="shared" si="9"/>
        <v>189.58</v>
      </c>
      <c r="CG6" s="22">
        <f t="shared" si="9"/>
        <v>192.82</v>
      </c>
      <c r="CH6" s="22">
        <f t="shared" si="9"/>
        <v>192.98</v>
      </c>
      <c r="CI6" s="22">
        <f t="shared" si="9"/>
        <v>192.13</v>
      </c>
      <c r="CJ6" s="22">
        <f t="shared" si="9"/>
        <v>197.04</v>
      </c>
      <c r="CK6" s="21" t="str">
        <f>IF(CK7="","",IF(CK7="-","【-】","【"&amp;SUBSTITUTE(TEXT(CK7,"#,##0.00"),"-","△")&amp;"】"))</f>
        <v>【174.75】</v>
      </c>
      <c r="CL6" s="22">
        <f>IF(CL7="",NA(),CL7)</f>
        <v>59.94</v>
      </c>
      <c r="CM6" s="22">
        <f t="shared" ref="CM6:CU6" si="10">IF(CM7="",NA(),CM7)</f>
        <v>58.65</v>
      </c>
      <c r="CN6" s="22">
        <f t="shared" si="10"/>
        <v>59.91</v>
      </c>
      <c r="CO6" s="22">
        <f t="shared" si="10"/>
        <v>62.73</v>
      </c>
      <c r="CP6" s="22">
        <f t="shared" si="10"/>
        <v>56.48</v>
      </c>
      <c r="CQ6" s="22">
        <f t="shared" si="10"/>
        <v>55.22</v>
      </c>
      <c r="CR6" s="22">
        <f t="shared" si="10"/>
        <v>54.05</v>
      </c>
      <c r="CS6" s="22">
        <f t="shared" si="10"/>
        <v>54.43</v>
      </c>
      <c r="CT6" s="22">
        <f t="shared" si="10"/>
        <v>53.87</v>
      </c>
      <c r="CU6" s="22">
        <f t="shared" si="10"/>
        <v>54.49</v>
      </c>
      <c r="CV6" s="21" t="str">
        <f>IF(CV7="","",IF(CV7="-","【-】","【"&amp;SUBSTITUTE(TEXT(CV7,"#,##0.00"),"-","△")&amp;"】"))</f>
        <v>【59.97】</v>
      </c>
      <c r="CW6" s="22">
        <f>IF(CW7="",NA(),CW7)</f>
        <v>78.040000000000006</v>
      </c>
      <c r="CX6" s="22">
        <f t="shared" ref="CX6:DF6" si="11">IF(CX7="",NA(),CX7)</f>
        <v>77.53</v>
      </c>
      <c r="CY6" s="22">
        <f t="shared" si="11"/>
        <v>74.319999999999993</v>
      </c>
      <c r="CZ6" s="22">
        <f t="shared" si="11"/>
        <v>70.959999999999994</v>
      </c>
      <c r="DA6" s="22">
        <f t="shared" si="11"/>
        <v>77.11</v>
      </c>
      <c r="DB6" s="22">
        <f t="shared" si="11"/>
        <v>80.930000000000007</v>
      </c>
      <c r="DC6" s="22">
        <f t="shared" si="11"/>
        <v>80.510000000000005</v>
      </c>
      <c r="DD6" s="22">
        <f t="shared" si="11"/>
        <v>79.44</v>
      </c>
      <c r="DE6" s="22">
        <f t="shared" si="11"/>
        <v>79.489999999999995</v>
      </c>
      <c r="DF6" s="22">
        <f t="shared" si="11"/>
        <v>78.8</v>
      </c>
      <c r="DG6" s="21" t="str">
        <f>IF(DG7="","",IF(DG7="-","【-】","【"&amp;SUBSTITUTE(TEXT(DG7,"#,##0.00"),"-","△")&amp;"】"))</f>
        <v>【89.76】</v>
      </c>
      <c r="DH6" s="22">
        <f>IF(DH7="",NA(),DH7)</f>
        <v>50.51</v>
      </c>
      <c r="DI6" s="22">
        <f t="shared" ref="DI6:DQ6" si="12">IF(DI7="",NA(),DI7)</f>
        <v>51.83</v>
      </c>
      <c r="DJ6" s="22">
        <f t="shared" si="12"/>
        <v>53.62</v>
      </c>
      <c r="DK6" s="22">
        <f t="shared" si="12"/>
        <v>54.02</v>
      </c>
      <c r="DL6" s="22">
        <f t="shared" si="12"/>
        <v>55.85</v>
      </c>
      <c r="DM6" s="22">
        <f t="shared" si="12"/>
        <v>47.97</v>
      </c>
      <c r="DN6" s="22">
        <f t="shared" si="12"/>
        <v>49.12</v>
      </c>
      <c r="DO6" s="22">
        <f t="shared" si="12"/>
        <v>49.39</v>
      </c>
      <c r="DP6" s="22">
        <f t="shared" si="12"/>
        <v>50.75</v>
      </c>
      <c r="DQ6" s="22">
        <f t="shared" si="12"/>
        <v>51.72</v>
      </c>
      <c r="DR6" s="21" t="str">
        <f>IF(DR7="","",IF(DR7="-","【-】","【"&amp;SUBSTITUTE(TEXT(DR7,"#,##0.00"),"-","△")&amp;"】"))</f>
        <v>【51.51】</v>
      </c>
      <c r="DS6" s="22">
        <f>IF(DS7="",NA(),DS7)</f>
        <v>25.95</v>
      </c>
      <c r="DT6" s="22">
        <f t="shared" ref="DT6:EB6" si="13">IF(DT7="",NA(),DT7)</f>
        <v>32.869999999999997</v>
      </c>
      <c r="DU6" s="22">
        <f t="shared" si="13"/>
        <v>35.700000000000003</v>
      </c>
      <c r="DV6" s="22">
        <f t="shared" si="13"/>
        <v>17.329999999999998</v>
      </c>
      <c r="DW6" s="22">
        <f t="shared" si="13"/>
        <v>18.100000000000001</v>
      </c>
      <c r="DX6" s="22">
        <f t="shared" si="13"/>
        <v>15.33</v>
      </c>
      <c r="DY6" s="22">
        <f t="shared" si="13"/>
        <v>16.760000000000002</v>
      </c>
      <c r="DZ6" s="22">
        <f t="shared" si="13"/>
        <v>18.57</v>
      </c>
      <c r="EA6" s="22">
        <f t="shared" si="13"/>
        <v>21.14</v>
      </c>
      <c r="EB6" s="22">
        <f t="shared" si="13"/>
        <v>22.12</v>
      </c>
      <c r="EC6" s="21" t="str">
        <f>IF(EC7="","",IF(EC7="-","【-】","【"&amp;SUBSTITUTE(TEXT(EC7,"#,##0.00"),"-","△")&amp;"】"))</f>
        <v>【23.75】</v>
      </c>
      <c r="ED6" s="22">
        <f>IF(ED7="",NA(),ED7)</f>
        <v>0.24</v>
      </c>
      <c r="EE6" s="22">
        <f t="shared" ref="EE6:EM6" si="14">IF(EE7="",NA(),EE7)</f>
        <v>0.32</v>
      </c>
      <c r="EF6" s="21">
        <f t="shared" si="14"/>
        <v>0</v>
      </c>
      <c r="EG6" s="22">
        <f t="shared" si="14"/>
        <v>0.55000000000000004</v>
      </c>
      <c r="EH6" s="21">
        <f t="shared" si="14"/>
        <v>0</v>
      </c>
      <c r="EI6" s="22">
        <f t="shared" si="14"/>
        <v>0.43</v>
      </c>
      <c r="EJ6" s="22">
        <f t="shared" si="14"/>
        <v>0.42</v>
      </c>
      <c r="EK6" s="22">
        <f t="shared" si="14"/>
        <v>0.44</v>
      </c>
      <c r="EL6" s="22">
        <f t="shared" si="14"/>
        <v>0.5</v>
      </c>
      <c r="EM6" s="22">
        <f t="shared" si="14"/>
        <v>0.4</v>
      </c>
      <c r="EN6" s="21" t="str">
        <f>IF(EN7="","",IF(EN7="-","【-】","【"&amp;SUBSTITUTE(TEXT(EN7,"#,##0.00"),"-","△")&amp;"】"))</f>
        <v>【0.67】</v>
      </c>
    </row>
    <row r="7" spans="1:144" s="23" customFormat="1" x14ac:dyDescent="0.15">
      <c r="A7" s="15"/>
      <c r="B7" s="24">
        <v>2022</v>
      </c>
      <c r="C7" s="24">
        <v>63827</v>
      </c>
      <c r="D7" s="24">
        <v>46</v>
      </c>
      <c r="E7" s="24">
        <v>1</v>
      </c>
      <c r="F7" s="24">
        <v>0</v>
      </c>
      <c r="G7" s="24">
        <v>1</v>
      </c>
      <c r="H7" s="24" t="s">
        <v>93</v>
      </c>
      <c r="I7" s="24" t="s">
        <v>94</v>
      </c>
      <c r="J7" s="24" t="s">
        <v>95</v>
      </c>
      <c r="K7" s="24" t="s">
        <v>96</v>
      </c>
      <c r="L7" s="24" t="s">
        <v>97</v>
      </c>
      <c r="M7" s="24" t="s">
        <v>98</v>
      </c>
      <c r="N7" s="25" t="s">
        <v>99</v>
      </c>
      <c r="O7" s="25">
        <v>52.96</v>
      </c>
      <c r="P7" s="25">
        <v>99.24</v>
      </c>
      <c r="Q7" s="25">
        <v>5280</v>
      </c>
      <c r="R7" s="25">
        <v>13971</v>
      </c>
      <c r="S7" s="25">
        <v>166.6</v>
      </c>
      <c r="T7" s="25">
        <v>83.86</v>
      </c>
      <c r="U7" s="25">
        <v>13774</v>
      </c>
      <c r="V7" s="25">
        <v>88.75</v>
      </c>
      <c r="W7" s="25">
        <v>155.19999999999999</v>
      </c>
      <c r="X7" s="25">
        <v>111.81</v>
      </c>
      <c r="Y7" s="25">
        <v>108.79</v>
      </c>
      <c r="Z7" s="25">
        <v>107.98</v>
      </c>
      <c r="AA7" s="25">
        <v>105.06</v>
      </c>
      <c r="AB7" s="25">
        <v>101.35</v>
      </c>
      <c r="AC7" s="25">
        <v>108.76</v>
      </c>
      <c r="AD7" s="25">
        <v>108.46</v>
      </c>
      <c r="AE7" s="25">
        <v>109.02</v>
      </c>
      <c r="AF7" s="25">
        <v>107.81</v>
      </c>
      <c r="AG7" s="25">
        <v>107.21</v>
      </c>
      <c r="AH7" s="25">
        <v>108.7</v>
      </c>
      <c r="AI7" s="25">
        <v>0</v>
      </c>
      <c r="AJ7" s="25">
        <v>0</v>
      </c>
      <c r="AK7" s="25">
        <v>0</v>
      </c>
      <c r="AL7" s="25">
        <v>0</v>
      </c>
      <c r="AM7" s="25">
        <v>0</v>
      </c>
      <c r="AN7" s="25">
        <v>7.48</v>
      </c>
      <c r="AO7" s="25">
        <v>11.94</v>
      </c>
      <c r="AP7" s="25">
        <v>11</v>
      </c>
      <c r="AQ7" s="25">
        <v>8.86</v>
      </c>
      <c r="AR7" s="25">
        <v>7.65</v>
      </c>
      <c r="AS7" s="25">
        <v>1.34</v>
      </c>
      <c r="AT7" s="25">
        <v>121.12</v>
      </c>
      <c r="AU7" s="25">
        <v>140.24</v>
      </c>
      <c r="AV7" s="25">
        <v>144.94999999999999</v>
      </c>
      <c r="AW7" s="25">
        <v>141.16999999999999</v>
      </c>
      <c r="AX7" s="25">
        <v>127.9</v>
      </c>
      <c r="AY7" s="25">
        <v>359.7</v>
      </c>
      <c r="AZ7" s="25">
        <v>362.93</v>
      </c>
      <c r="BA7" s="25">
        <v>371.81</v>
      </c>
      <c r="BB7" s="25">
        <v>384.23</v>
      </c>
      <c r="BC7" s="25">
        <v>364.3</v>
      </c>
      <c r="BD7" s="25">
        <v>252.29</v>
      </c>
      <c r="BE7" s="25">
        <v>404.17</v>
      </c>
      <c r="BF7" s="25">
        <v>385.78</v>
      </c>
      <c r="BG7" s="25">
        <v>367.73</v>
      </c>
      <c r="BH7" s="25">
        <v>358.43</v>
      </c>
      <c r="BI7" s="25">
        <v>336.1</v>
      </c>
      <c r="BJ7" s="25">
        <v>447.01</v>
      </c>
      <c r="BK7" s="25">
        <v>439.05</v>
      </c>
      <c r="BL7" s="25">
        <v>465.85</v>
      </c>
      <c r="BM7" s="25">
        <v>439.43</v>
      </c>
      <c r="BN7" s="25">
        <v>438.41</v>
      </c>
      <c r="BO7" s="25">
        <v>268.07</v>
      </c>
      <c r="BP7" s="25">
        <v>101.17</v>
      </c>
      <c r="BQ7" s="25">
        <v>100.03</v>
      </c>
      <c r="BR7" s="25">
        <v>105.16</v>
      </c>
      <c r="BS7" s="25">
        <v>102.1</v>
      </c>
      <c r="BT7" s="25">
        <v>98.66</v>
      </c>
      <c r="BU7" s="25">
        <v>95.81</v>
      </c>
      <c r="BV7" s="25">
        <v>95.26</v>
      </c>
      <c r="BW7" s="25">
        <v>92.39</v>
      </c>
      <c r="BX7" s="25">
        <v>94.41</v>
      </c>
      <c r="BY7" s="25">
        <v>90.96</v>
      </c>
      <c r="BZ7" s="25">
        <v>97.47</v>
      </c>
      <c r="CA7" s="25">
        <v>260.92</v>
      </c>
      <c r="CB7" s="25">
        <v>265.58999999999997</v>
      </c>
      <c r="CC7" s="25">
        <v>252.66</v>
      </c>
      <c r="CD7" s="25">
        <v>260.58999999999997</v>
      </c>
      <c r="CE7" s="25">
        <v>269.51</v>
      </c>
      <c r="CF7" s="25">
        <v>189.58</v>
      </c>
      <c r="CG7" s="25">
        <v>192.82</v>
      </c>
      <c r="CH7" s="25">
        <v>192.98</v>
      </c>
      <c r="CI7" s="25">
        <v>192.13</v>
      </c>
      <c r="CJ7" s="25">
        <v>197.04</v>
      </c>
      <c r="CK7" s="25">
        <v>174.75</v>
      </c>
      <c r="CL7" s="25">
        <v>59.94</v>
      </c>
      <c r="CM7" s="25">
        <v>58.65</v>
      </c>
      <c r="CN7" s="25">
        <v>59.91</v>
      </c>
      <c r="CO7" s="25">
        <v>62.73</v>
      </c>
      <c r="CP7" s="25">
        <v>56.48</v>
      </c>
      <c r="CQ7" s="25">
        <v>55.22</v>
      </c>
      <c r="CR7" s="25">
        <v>54.05</v>
      </c>
      <c r="CS7" s="25">
        <v>54.43</v>
      </c>
      <c r="CT7" s="25">
        <v>53.87</v>
      </c>
      <c r="CU7" s="25">
        <v>54.49</v>
      </c>
      <c r="CV7" s="25">
        <v>59.97</v>
      </c>
      <c r="CW7" s="25">
        <v>78.040000000000006</v>
      </c>
      <c r="CX7" s="25">
        <v>77.53</v>
      </c>
      <c r="CY7" s="25">
        <v>74.319999999999993</v>
      </c>
      <c r="CZ7" s="25">
        <v>70.959999999999994</v>
      </c>
      <c r="DA7" s="25">
        <v>77.11</v>
      </c>
      <c r="DB7" s="25">
        <v>80.930000000000007</v>
      </c>
      <c r="DC7" s="25">
        <v>80.510000000000005</v>
      </c>
      <c r="DD7" s="25">
        <v>79.44</v>
      </c>
      <c r="DE7" s="25">
        <v>79.489999999999995</v>
      </c>
      <c r="DF7" s="25">
        <v>78.8</v>
      </c>
      <c r="DG7" s="25">
        <v>89.76</v>
      </c>
      <c r="DH7" s="25">
        <v>50.51</v>
      </c>
      <c r="DI7" s="25">
        <v>51.83</v>
      </c>
      <c r="DJ7" s="25">
        <v>53.62</v>
      </c>
      <c r="DK7" s="25">
        <v>54.02</v>
      </c>
      <c r="DL7" s="25">
        <v>55.85</v>
      </c>
      <c r="DM7" s="25">
        <v>47.97</v>
      </c>
      <c r="DN7" s="25">
        <v>49.12</v>
      </c>
      <c r="DO7" s="25">
        <v>49.39</v>
      </c>
      <c r="DP7" s="25">
        <v>50.75</v>
      </c>
      <c r="DQ7" s="25">
        <v>51.72</v>
      </c>
      <c r="DR7" s="25">
        <v>51.51</v>
      </c>
      <c r="DS7" s="25">
        <v>25.95</v>
      </c>
      <c r="DT7" s="25">
        <v>32.869999999999997</v>
      </c>
      <c r="DU7" s="25">
        <v>35.700000000000003</v>
      </c>
      <c r="DV7" s="25">
        <v>17.329999999999998</v>
      </c>
      <c r="DW7" s="25">
        <v>18.100000000000001</v>
      </c>
      <c r="DX7" s="25">
        <v>15.33</v>
      </c>
      <c r="DY7" s="25">
        <v>16.760000000000002</v>
      </c>
      <c r="DZ7" s="25">
        <v>18.57</v>
      </c>
      <c r="EA7" s="25">
        <v>21.14</v>
      </c>
      <c r="EB7" s="25">
        <v>22.12</v>
      </c>
      <c r="EC7" s="25">
        <v>23.75</v>
      </c>
      <c r="ED7" s="25">
        <v>0.24</v>
      </c>
      <c r="EE7" s="25">
        <v>0.32</v>
      </c>
      <c r="EF7" s="25">
        <v>0</v>
      </c>
      <c r="EG7" s="25">
        <v>0.55000000000000004</v>
      </c>
      <c r="EH7" s="25">
        <v>0</v>
      </c>
      <c r="EI7" s="25">
        <v>0.43</v>
      </c>
      <c r="EJ7" s="25">
        <v>0.42</v>
      </c>
      <c r="EK7" s="25">
        <v>0.44</v>
      </c>
      <c r="EL7" s="25">
        <v>0.5</v>
      </c>
      <c r="EM7" s="25">
        <v>0.4</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2024-01-31T01:35:28Z</cp:lastPrinted>
  <dcterms:created xsi:type="dcterms:W3CDTF">2023-12-05T00:49:19Z</dcterms:created>
  <dcterms:modified xsi:type="dcterms:W3CDTF">2024-01-31T01:35:30Z</dcterms:modified>
  <cp:category/>
</cp:coreProperties>
</file>