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LG.local\share\07_share\02_staff\下水道用\00下水道共通\経営比較分析表\R05\02提出\"/>
    </mc:Choice>
  </mc:AlternateContent>
  <xr:revisionPtr revIDLastSave="0" documentId="13_ncr:1_{E4D65528-BEE6-4D04-8860-BAD0195C32C7}" xr6:coauthVersionLast="36" xr6:coauthVersionMax="36" xr10:uidLastSave="{00000000-0000-0000-0000-000000000000}"/>
  <workbookProtection workbookAlgorithmName="SHA-512" workbookHashValue="D7yBpptCqksF2t5jyIhWfBGHWspTFo8wrLfF42CXtUJpwDNZPh3vvYS0g/KCLPjgJVITbwj8OVkoqNM24sMMSA==" workbookSaltValue="3dNtAgQP7gi9FkCJZW0ntg=="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AL8" i="4" s="1"/>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E86" i="4"/>
  <c r="AT10" i="4"/>
  <c r="AL10" i="4"/>
  <c r="AD10" i="4"/>
  <c r="P10" i="4"/>
  <c r="I10" i="4"/>
  <c r="B10" i="4"/>
  <c r="AT8" i="4"/>
  <c r="P8" i="4"/>
  <c r="I8" i="4"/>
</calcChain>
</file>

<file path=xl/sharedStrings.xml><?xml version="1.0" encoding="utf-8"?>
<sst xmlns="http://schemas.openxmlformats.org/spreadsheetml/2006/main" count="236" uniqueCount="122">
  <si>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</si>
  <si>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</si>
  <si>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</si>
  <si>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</si>
  <si>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</si>
  <si>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</si>
  <si>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</si>
  <si>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</si>
  <si>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</si>
  <si>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</si>
  <si>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</si>
  <si>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</si>
  <si>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</si>
  <si>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</si>
  <si>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</si>
  <si>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</si>
  <si>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</si>
  <si>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</si>
  <si>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</si>
  <si>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</si>
  <si>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</si>
  <si>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</si>
  <si>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</si>
  <si>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</si>
  <si>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</si>
  <si>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</si>
  <si>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</si>
  <si>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</si>
  <si>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</si>
  <si>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</si>
  <si>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</si>
  <si>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</si>
  <si>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</si>
  <si>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</si>
  <si>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</si>
  <si>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</si>
  <si>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</si>
  <si>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</si>
  <si>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</si>
  <si>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</si>
  <si>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</si>
  <si>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</si>
  <si>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</si>
  <si>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</si>
  <si>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</si>
  <si>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</si>
  <si>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</si>
  <si>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</si>
  <si>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</si>
  <si>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</si>
  <si>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</si>
  <si>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</si>
  <si>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</si>
  <si>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</si>
  <si>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</si>
  <si>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</si>
  <si>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</si>
  <si>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</si>
  <si>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</si>
  <si>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</si>
  <si>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</si>
  <si>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</si>
  <si>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</si>
  <si>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</si>
  <si>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</si>
  <si>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</si>
  <si>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</si>
  <si>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</si>
  <si>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</si>
  <si>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</si>
  <si>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</si>
  <si>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</si>
  <si>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</si>
  <si>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</si>
  <si>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</si>
  <si>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</si>
  <si>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</si>
  <si>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</si>
  <si>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</si>
  <si>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</si>
  <si>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</si>
  <si>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</si>
  <si>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</si>
  <si>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</si>
  <si>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</si>
  <si>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</si>
  <si>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</si>
  <si>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</si>
  <si>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</si>
  <si>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</si>
  <si>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</si>
  <si>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</si>
  <si>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</si>
  <si>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</si>
  <si>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</si>
  <si>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</si>
  <si>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</si>
  <si>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</si>
  <si>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</si>
  <si>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</si>
  <si>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</si>
  <si>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</si>
  <si>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</si>
  <si>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</si>
  <si>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</si>
  <si>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</si>
  <si>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</si>
  <si>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</si>
  <si>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</si>
  <si>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</si>
  <si>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</si>
  <si>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</si>
  <si>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</si>
  <si>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</si>
  <si>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</si>
  <si>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</si>
  <si>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</si>
  <si>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</si>
  <si>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</si>
  <si>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　本事業は、平成7年3月より供用を開始し、現在28年目を迎えている。
　公共下水道と同様に、公営企業会計への移行準備を進める中で整理してきた資産情報等を踏まえて、計画的な管渠や施設の老朽化対策を実施していく。
　</t>
    <rPh sb="1" eb="2">
      <t>ホン</t>
    </rPh>
    <rPh sb="2" eb="4">
      <t>ジギョウ</t>
    </rPh>
    <rPh sb="6" eb="8">
      <t>ヘイセイ</t>
    </rPh>
    <rPh sb="9" eb="10">
      <t>ネン</t>
    </rPh>
    <rPh sb="11" eb="12">
      <t>ガツ</t>
    </rPh>
    <rPh sb="14" eb="16">
      <t>キョウヨウ</t>
    </rPh>
    <rPh sb="17" eb="19">
      <t>カイシ</t>
    </rPh>
    <rPh sb="21" eb="23">
      <t>ゲンザイ</t>
    </rPh>
    <rPh sb="25" eb="27">
      <t>ネンメ</t>
    </rPh>
    <rPh sb="28" eb="29">
      <t>ムカ</t>
    </rPh>
    <rPh sb="36" eb="38">
      <t>コウキョウ</t>
    </rPh>
    <rPh sb="38" eb="41">
      <t>ゲスイドウ</t>
    </rPh>
    <rPh sb="42" eb="44">
      <t>ドウヨウ</t>
    </rPh>
    <rPh sb="54" eb="56">
      <t>イコウ</t>
    </rPh>
    <rPh sb="56" eb="58">
      <t>ジュンビ</t>
    </rPh>
    <rPh sb="59" eb="60">
      <t>スス</t>
    </rPh>
    <rPh sb="62" eb="63">
      <t>ナカ</t>
    </rPh>
    <rPh sb="64" eb="66">
      <t>セイリ</t>
    </rPh>
    <rPh sb="76" eb="77">
      <t>フ</t>
    </rPh>
    <rPh sb="85" eb="87">
      <t>カンキョ</t>
    </rPh>
    <rPh sb="88" eb="90">
      <t>シセツ</t>
    </rPh>
    <rPh sb="91" eb="94">
      <t>ロウキュウカ</t>
    </rPh>
    <rPh sb="94" eb="96">
      <t>タイサク</t>
    </rPh>
    <rPh sb="97" eb="99">
      <t>ジッシ</t>
    </rPh>
    <phoneticPr fontId="4"/>
  </si>
  <si>
    <t>　本事業については、公共下水道事業と同様に、人口減少に伴う使用料収入の減少など、経営環境の悪化が想定されるところである。
　将来的な負担を少なくするために、農業集落排水の処理区との統合による維持管理費の削減を図るほか、計画的・効率的な更新の手法を検討していく。
　</t>
    <rPh sb="1" eb="2">
      <t>ホン</t>
    </rPh>
    <rPh sb="2" eb="4">
      <t>ジギョウ</t>
    </rPh>
    <rPh sb="62" eb="64">
      <t>ショウライ</t>
    </rPh>
    <rPh sb="64" eb="65">
      <t>テキ</t>
    </rPh>
    <rPh sb="66" eb="68">
      <t>フタン</t>
    </rPh>
    <rPh sb="69" eb="70">
      <t>スク</t>
    </rPh>
    <rPh sb="78" eb="80">
      <t>ノウギョウ</t>
    </rPh>
    <rPh sb="80" eb="82">
      <t>シュウラク</t>
    </rPh>
    <rPh sb="82" eb="84">
      <t>ハイスイ</t>
    </rPh>
    <rPh sb="85" eb="87">
      <t>ショリ</t>
    </rPh>
    <rPh sb="87" eb="88">
      <t>ク</t>
    </rPh>
    <rPh sb="90" eb="92">
      <t>トウゴウ</t>
    </rPh>
    <rPh sb="95" eb="100">
      <t>イジカンリヒ</t>
    </rPh>
    <rPh sb="101" eb="103">
      <t>サクゲン</t>
    </rPh>
    <rPh sb="104" eb="105">
      <t>ハカ</t>
    </rPh>
    <rPh sb="109" eb="112">
      <t>ケイカクテキ</t>
    </rPh>
    <rPh sb="113" eb="116">
      <t>コウリツテキ</t>
    </rPh>
    <rPh sb="117" eb="119">
      <t>コウシン</t>
    </rPh>
    <rPh sb="120" eb="122">
      <t>シュホウ</t>
    </rPh>
    <rPh sb="123" eb="125">
      <t>ケントウ</t>
    </rPh>
    <phoneticPr fontId="4"/>
  </si>
  <si>
    <t>　①収益的収支比率については、地方公営企業法適用に関する委託業務を収益的支出に計上しているため、100％を下回る値となったが、地方債を活用しているため実質的にはほぼ収支均衡を保っている。
　④企業債残高対事業規模比率は、類似団体と比較して低い値で推移している。
　地方債について、事業開始当初に借入れた分の償還は順調に進んでいるが、維持管理費の削減を図り効率的な事業運営を行うことを目的に、現在、特定環境保全公共下水道と町内に2箇所ある農業集落排水の処理区を統合するための取組を実施しており、新たな地方債も発行しているため、さらに計画な財政運営を行っていきたい。
　⑤経費回収率については、使用料収入の減少（約▲2．6％）や動力費等の増加により、令和３年度を下回る数値となった。
　⑥汚水処理原価についても、経費回収率と同様に使用料収入が減少したこと等により、令和３年度を上回る数値となった。
　⑦施設利用率は、類似団体と比較すると高い値で推移している。上述のとおり、農業集落排水の処理区が特定環境保全公共下水道に統合し、汚水処理水量が増えることから、今後、施設利用率は増となる。
　</t>
    <rPh sb="2" eb="5">
      <t>シュウエキテキ</t>
    </rPh>
    <rPh sb="5" eb="7">
      <t>シュウシ</t>
    </rPh>
    <rPh sb="7" eb="9">
      <t>ヒリツ</t>
    </rPh>
    <rPh sb="15" eb="17">
      <t>チホウ</t>
    </rPh>
    <rPh sb="17" eb="19">
      <t>コウエイ</t>
    </rPh>
    <rPh sb="19" eb="21">
      <t>キギョウ</t>
    </rPh>
    <rPh sb="21" eb="22">
      <t>ホウ</t>
    </rPh>
    <rPh sb="22" eb="24">
      <t>テキヨウ</t>
    </rPh>
    <rPh sb="25" eb="26">
      <t>カン</t>
    </rPh>
    <rPh sb="28" eb="30">
      <t>イタク</t>
    </rPh>
    <rPh sb="30" eb="32">
      <t>ギョウム</t>
    </rPh>
    <rPh sb="33" eb="36">
      <t>シュウエキテキ</t>
    </rPh>
    <rPh sb="36" eb="38">
      <t>シシュツ</t>
    </rPh>
    <rPh sb="39" eb="41">
      <t>ケイジョウ</t>
    </rPh>
    <rPh sb="53" eb="55">
      <t>シタマワ</t>
    </rPh>
    <rPh sb="63" eb="66">
      <t>チホウサイ</t>
    </rPh>
    <rPh sb="67" eb="69">
      <t>カツヨウ</t>
    </rPh>
    <rPh sb="75" eb="78">
      <t>ジッシツテキ</t>
    </rPh>
    <rPh sb="82" eb="84">
      <t>シュウシ</t>
    </rPh>
    <rPh sb="84" eb="86">
      <t>キンコウ</t>
    </rPh>
    <rPh sb="87" eb="88">
      <t>タモ</t>
    </rPh>
    <rPh sb="96" eb="98">
      <t>キギョウ</t>
    </rPh>
    <rPh sb="98" eb="99">
      <t>サイ</t>
    </rPh>
    <rPh sb="99" eb="101">
      <t>ザンダカ</t>
    </rPh>
    <rPh sb="101" eb="102">
      <t>タイ</t>
    </rPh>
    <rPh sb="102" eb="104">
      <t>ジギョウ</t>
    </rPh>
    <rPh sb="104" eb="106">
      <t>キボ</t>
    </rPh>
    <rPh sb="106" eb="108">
      <t>ヒリツ</t>
    </rPh>
    <rPh sb="110" eb="112">
      <t>ルイジ</t>
    </rPh>
    <rPh sb="112" eb="114">
      <t>ダンタイ</t>
    </rPh>
    <rPh sb="115" eb="117">
      <t>ヒカク</t>
    </rPh>
    <rPh sb="119" eb="120">
      <t>ヒク</t>
    </rPh>
    <rPh sb="121" eb="122">
      <t>アタイ</t>
    </rPh>
    <rPh sb="123" eb="125">
      <t>スイイ</t>
    </rPh>
    <rPh sb="132" eb="135">
      <t>チホウサイ</t>
    </rPh>
    <rPh sb="159" eb="160">
      <t>スス</t>
    </rPh>
    <rPh sb="166" eb="171">
      <t>イジカンリヒ</t>
    </rPh>
    <rPh sb="172" eb="174">
      <t>サクゲン</t>
    </rPh>
    <rPh sb="175" eb="176">
      <t>ハカ</t>
    </rPh>
    <rPh sb="177" eb="180">
      <t>コウリツテキ</t>
    </rPh>
    <rPh sb="181" eb="183">
      <t>ジギョウ</t>
    </rPh>
    <rPh sb="183" eb="185">
      <t>ウンエイ</t>
    </rPh>
    <rPh sb="186" eb="187">
      <t>オコナ</t>
    </rPh>
    <rPh sb="191" eb="193">
      <t>モクテキ</t>
    </rPh>
    <rPh sb="195" eb="197">
      <t>ゲンザイ</t>
    </rPh>
    <rPh sb="198" eb="200">
      <t>トクテイ</t>
    </rPh>
    <rPh sb="200" eb="202">
      <t>カンキョウ</t>
    </rPh>
    <rPh sb="202" eb="204">
      <t>ホゼン</t>
    </rPh>
    <rPh sb="204" eb="206">
      <t>コウキョウ</t>
    </rPh>
    <rPh sb="206" eb="209">
      <t>ゲスイドウ</t>
    </rPh>
    <rPh sb="210" eb="212">
      <t>チョウナイ</t>
    </rPh>
    <rPh sb="214" eb="216">
      <t>カショ</t>
    </rPh>
    <rPh sb="218" eb="220">
      <t>ノウギョウ</t>
    </rPh>
    <rPh sb="220" eb="222">
      <t>シュウラク</t>
    </rPh>
    <rPh sb="222" eb="224">
      <t>ハイスイ</t>
    </rPh>
    <rPh sb="225" eb="227">
      <t>ショリ</t>
    </rPh>
    <rPh sb="227" eb="228">
      <t>ク</t>
    </rPh>
    <rPh sb="229" eb="231">
      <t>トウゴウ</t>
    </rPh>
    <rPh sb="236" eb="238">
      <t>トリクミ</t>
    </rPh>
    <rPh sb="239" eb="241">
      <t>ジッシ</t>
    </rPh>
    <rPh sb="246" eb="247">
      <t>アラ</t>
    </rPh>
    <rPh sb="249" eb="252">
      <t>チホウサイ</t>
    </rPh>
    <rPh sb="253" eb="255">
      <t>ハッコウ</t>
    </rPh>
    <rPh sb="265" eb="267">
      <t>ケイカク</t>
    </rPh>
    <rPh sb="268" eb="270">
      <t>ザイセイ</t>
    </rPh>
    <rPh sb="270" eb="272">
      <t>ウンエイ</t>
    </rPh>
    <rPh sb="273" eb="274">
      <t>オコナ</t>
    </rPh>
    <rPh sb="284" eb="286">
      <t>ケイヒ</t>
    </rPh>
    <rPh sb="286" eb="289">
      <t>カイシュウリツ</t>
    </rPh>
    <rPh sb="295" eb="298">
      <t>シヨウリョウ</t>
    </rPh>
    <rPh sb="298" eb="300">
      <t>シュウニュウ</t>
    </rPh>
    <rPh sb="301" eb="303">
      <t>ゲンショウ</t>
    </rPh>
    <rPh sb="304" eb="305">
      <t>ヤク</t>
    </rPh>
    <rPh sb="312" eb="315">
      <t>ドウリョクヒ</t>
    </rPh>
    <rPh sb="315" eb="316">
      <t>ナド</t>
    </rPh>
    <rPh sb="317" eb="319">
      <t>ゾウカ</t>
    </rPh>
    <rPh sb="323" eb="325">
      <t>レイワ</t>
    </rPh>
    <rPh sb="326" eb="328">
      <t>ネンド</t>
    </rPh>
    <rPh sb="329" eb="331">
      <t>シタマワ</t>
    </rPh>
    <rPh sb="332" eb="334">
      <t>スウチ</t>
    </rPh>
    <rPh sb="342" eb="344">
      <t>オスイ</t>
    </rPh>
    <rPh sb="344" eb="346">
      <t>ショリ</t>
    </rPh>
    <rPh sb="346" eb="348">
      <t>ゲンカ</t>
    </rPh>
    <rPh sb="354" eb="359">
      <t>ケイヒカイシュウリツ</t>
    </rPh>
    <rPh sb="360" eb="362">
      <t>ドウヨウ</t>
    </rPh>
    <rPh sb="363" eb="366">
      <t>シヨウリョウ</t>
    </rPh>
    <rPh sb="366" eb="368">
      <t>シュウニュウ</t>
    </rPh>
    <rPh sb="369" eb="371">
      <t>ゲンショウ</t>
    </rPh>
    <rPh sb="375" eb="376">
      <t>ナド</t>
    </rPh>
    <rPh sb="380" eb="382">
      <t>レイワ</t>
    </rPh>
    <rPh sb="383" eb="385">
      <t>ネンド</t>
    </rPh>
    <rPh sb="386" eb="388">
      <t>ウワマワ</t>
    </rPh>
    <rPh sb="389" eb="391">
      <t>スウチ</t>
    </rPh>
    <rPh sb="399" eb="401">
      <t>シセツ</t>
    </rPh>
    <rPh sb="401" eb="403">
      <t>リヨウ</t>
    </rPh>
    <rPh sb="403" eb="404">
      <t>リツ</t>
    </rPh>
    <rPh sb="406" eb="408">
      <t>ルイジ</t>
    </rPh>
    <rPh sb="408" eb="410">
      <t>ダンタイ</t>
    </rPh>
    <rPh sb="411" eb="413">
      <t>ヒカク</t>
    </rPh>
    <rPh sb="416" eb="417">
      <t>タカ</t>
    </rPh>
    <rPh sb="418" eb="419">
      <t>アタイ</t>
    </rPh>
    <rPh sb="420" eb="422">
      <t>スイイ</t>
    </rPh>
    <rPh sb="427" eb="429">
      <t>ジョウジュツ</t>
    </rPh>
    <rPh sb="434" eb="436">
      <t>ノウギョウ</t>
    </rPh>
    <rPh sb="436" eb="438">
      <t>シュウラク</t>
    </rPh>
    <rPh sb="438" eb="440">
      <t>ハイスイ</t>
    </rPh>
    <rPh sb="441" eb="443">
      <t>ショリ</t>
    </rPh>
    <rPh sb="443" eb="444">
      <t>ク</t>
    </rPh>
    <rPh sb="445" eb="447">
      <t>トクテイ</t>
    </rPh>
    <rPh sb="447" eb="449">
      <t>カンキョウ</t>
    </rPh>
    <rPh sb="449" eb="451">
      <t>ホゼン</t>
    </rPh>
    <rPh sb="451" eb="453">
      <t>コウキョウ</t>
    </rPh>
    <rPh sb="453" eb="456">
      <t>ゲスイドウ</t>
    </rPh>
    <rPh sb="457" eb="459">
      <t>トウゴウ</t>
    </rPh>
    <rPh sb="461" eb="463">
      <t>オスイ</t>
    </rPh>
    <rPh sb="463" eb="465">
      <t>ショリ</t>
    </rPh>
    <rPh sb="465" eb="467">
      <t>スイリョウ</t>
    </rPh>
    <rPh sb="468" eb="469">
      <t>フ</t>
    </rPh>
    <rPh sb="476" eb="478">
      <t>コンゴ</t>
    </rPh>
    <rPh sb="479" eb="481">
      <t>シセツ</t>
    </rPh>
    <rPh sb="481" eb="483">
      <t>リヨウ</t>
    </rPh>
    <rPh sb="483" eb="484">
      <t>リツ</t>
    </rPh>
    <rPh sb="485" eb="486">
      <t>ゾウ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</si>
</sst>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formatCode="#,##0.00;&quot;△&quot;#,##0.00;&quot;-&quot;">
                  <c:v>1.29</c:v>
                </c:pt>
                <c:pt idx="4" formatCode="#,##0.00;&quot;△&quot;#,##0.00;&quot;-&quot;">
                  <c:v>0.23</c:v>
                </c:pt>
              </c:numCache>
            </c:numRef>
          </c:val>
          <c:extLst>
            <c:ext xmlns:c16="http://schemas.microsoft.com/office/drawing/2014/chart" uri="{C3380CC4-5D6E-409C-BE32-E72D297353CC}">
              <c16:uniqueId val="{00000000-9AD1-474D-A703-7D721797EE7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0.36</c:v>
                </c:pt>
                <c:pt idx="2">
                  <c:v>0.39</c:v>
                </c:pt>
                <c:pt idx="3">
                  <c:v>0.1</c:v>
                </c:pt>
                <c:pt idx="4">
                  <c:v>0.08</c:v>
                </c:pt>
              </c:numCache>
            </c:numRef>
          </c:val>
          <c:smooth val="0"/>
          <c:extLst>
            <c:ext xmlns:c16="http://schemas.microsoft.com/office/drawing/2014/chart" uri="{C3380CC4-5D6E-409C-BE32-E72D297353CC}">
              <c16:uniqueId val="{00000001-9AD1-474D-A703-7D721797EE7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48.69</c:v>
                </c:pt>
                <c:pt idx="1">
                  <c:v>47.94</c:v>
                </c:pt>
                <c:pt idx="2">
                  <c:v>49.56</c:v>
                </c:pt>
                <c:pt idx="3">
                  <c:v>50.91</c:v>
                </c:pt>
                <c:pt idx="4">
                  <c:v>50.35</c:v>
                </c:pt>
              </c:numCache>
            </c:numRef>
          </c:val>
          <c:extLst>
            <c:ext xmlns:c16="http://schemas.microsoft.com/office/drawing/2014/chart" uri="{C3380CC4-5D6E-409C-BE32-E72D297353CC}">
              <c16:uniqueId val="{00000000-A7EA-4FB6-A8F9-96CB253E651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42.56</c:v>
                </c:pt>
                <c:pt idx="1">
                  <c:v>42.47</c:v>
                </c:pt>
                <c:pt idx="2">
                  <c:v>42.4</c:v>
                </c:pt>
                <c:pt idx="3">
                  <c:v>42.28</c:v>
                </c:pt>
                <c:pt idx="4">
                  <c:v>41.06</c:v>
                </c:pt>
              </c:numCache>
            </c:numRef>
          </c:val>
          <c:smooth val="0"/>
          <c:extLst>
            <c:ext xmlns:c16="http://schemas.microsoft.com/office/drawing/2014/chart" uri="{C3380CC4-5D6E-409C-BE32-E72D297353CC}">
              <c16:uniqueId val="{00000001-A7EA-4FB6-A8F9-96CB253E651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83.69</c:v>
                </c:pt>
                <c:pt idx="1">
                  <c:v>83.66</c:v>
                </c:pt>
                <c:pt idx="2">
                  <c:v>84.37</c:v>
                </c:pt>
                <c:pt idx="3">
                  <c:v>85.42</c:v>
                </c:pt>
                <c:pt idx="4">
                  <c:v>86.64</c:v>
                </c:pt>
              </c:numCache>
            </c:numRef>
          </c:val>
          <c:extLst>
            <c:ext xmlns:c16="http://schemas.microsoft.com/office/drawing/2014/chart" uri="{C3380CC4-5D6E-409C-BE32-E72D297353CC}">
              <c16:uniqueId val="{00000000-3CEC-4C94-B877-1927FB40FF6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83.32</c:v>
                </c:pt>
                <c:pt idx="1">
                  <c:v>83.75</c:v>
                </c:pt>
                <c:pt idx="2">
                  <c:v>84.19</c:v>
                </c:pt>
                <c:pt idx="3">
                  <c:v>84.34</c:v>
                </c:pt>
                <c:pt idx="4">
                  <c:v>84.34</c:v>
                </c:pt>
              </c:numCache>
            </c:numRef>
          </c:val>
          <c:smooth val="0"/>
          <c:extLst>
            <c:ext xmlns:c16="http://schemas.microsoft.com/office/drawing/2014/chart" uri="{C3380CC4-5D6E-409C-BE32-E72D297353CC}">
              <c16:uniqueId val="{00000001-3CEC-4C94-B877-1927FB40FF6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100</c:v>
                </c:pt>
                <c:pt idx="1">
                  <c:v>100</c:v>
                </c:pt>
                <c:pt idx="2">
                  <c:v>100</c:v>
                </c:pt>
                <c:pt idx="3">
                  <c:v>97.04</c:v>
                </c:pt>
                <c:pt idx="4">
                  <c:v>96.24</c:v>
                </c:pt>
              </c:numCache>
            </c:numRef>
          </c:val>
          <c:extLst>
            <c:ext xmlns:c16="http://schemas.microsoft.com/office/drawing/2014/chart" uri="{C3380CC4-5D6E-409C-BE32-E72D297353CC}">
              <c16:uniqueId val="{00000000-5F87-4269-8BCE-EF03B002029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F87-4269-8BCE-EF03B002029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FF9-4AE0-9AA3-045E72A8782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FF9-4AE0-9AA3-045E72A8782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009-4F76-BD3C-A8D75B0345B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009-4F76-BD3C-A8D75B0345B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4B3-4813-82C3-6D080C94DC5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4B3-4813-82C3-6D080C94DC5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948-4C7B-B5F0-949A5958826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948-4C7B-B5F0-949A5958826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230.14</c:v>
                </c:pt>
                <c:pt idx="1">
                  <c:v>169.57</c:v>
                </c:pt>
                <c:pt idx="2">
                  <c:v>166.22</c:v>
                </c:pt>
                <c:pt idx="3">
                  <c:v>167.41</c:v>
                </c:pt>
                <c:pt idx="4">
                  <c:v>104.26</c:v>
                </c:pt>
              </c:numCache>
            </c:numRef>
          </c:val>
          <c:extLst>
            <c:ext xmlns:c16="http://schemas.microsoft.com/office/drawing/2014/chart" uri="{C3380CC4-5D6E-409C-BE32-E72D297353CC}">
              <c16:uniqueId val="{00000000-F473-47F6-8B8D-D21C1C95420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1194.1500000000001</c:v>
                </c:pt>
                <c:pt idx="1">
                  <c:v>1206.79</c:v>
                </c:pt>
                <c:pt idx="2">
                  <c:v>1258.43</c:v>
                </c:pt>
                <c:pt idx="3">
                  <c:v>1163.75</c:v>
                </c:pt>
                <c:pt idx="4">
                  <c:v>1195.47</c:v>
                </c:pt>
              </c:numCache>
            </c:numRef>
          </c:val>
          <c:smooth val="0"/>
          <c:extLst>
            <c:ext xmlns:c16="http://schemas.microsoft.com/office/drawing/2014/chart" uri="{C3380CC4-5D6E-409C-BE32-E72D297353CC}">
              <c16:uniqueId val="{00000001-F473-47F6-8B8D-D21C1C95420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100</c:v>
                </c:pt>
                <c:pt idx="1">
                  <c:v>100</c:v>
                </c:pt>
                <c:pt idx="2">
                  <c:v>100</c:v>
                </c:pt>
                <c:pt idx="3">
                  <c:v>91.55</c:v>
                </c:pt>
                <c:pt idx="4">
                  <c:v>89.26</c:v>
                </c:pt>
              </c:numCache>
            </c:numRef>
          </c:val>
          <c:extLst>
            <c:ext xmlns:c16="http://schemas.microsoft.com/office/drawing/2014/chart" uri="{C3380CC4-5D6E-409C-BE32-E72D297353CC}">
              <c16:uniqueId val="{00000000-5D28-44E1-924C-7CE29659CD0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72.260000000000005</c:v>
                </c:pt>
                <c:pt idx="1">
                  <c:v>71.84</c:v>
                </c:pt>
                <c:pt idx="2">
                  <c:v>73.36</c:v>
                </c:pt>
                <c:pt idx="3">
                  <c:v>72.599999999999994</c:v>
                </c:pt>
                <c:pt idx="4">
                  <c:v>69.430000000000007</c:v>
                </c:pt>
              </c:numCache>
            </c:numRef>
          </c:val>
          <c:smooth val="0"/>
          <c:extLst>
            <c:ext xmlns:c16="http://schemas.microsoft.com/office/drawing/2014/chart" uri="{C3380CC4-5D6E-409C-BE32-E72D297353CC}">
              <c16:uniqueId val="{00000001-5D28-44E1-924C-7CE29659CD0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181.07</c:v>
                </c:pt>
                <c:pt idx="1">
                  <c:v>183.98</c:v>
                </c:pt>
                <c:pt idx="2">
                  <c:v>178.64</c:v>
                </c:pt>
                <c:pt idx="3">
                  <c:v>201.94</c:v>
                </c:pt>
                <c:pt idx="4">
                  <c:v>207</c:v>
                </c:pt>
              </c:numCache>
            </c:numRef>
          </c:val>
          <c:extLst>
            <c:ext xmlns:c16="http://schemas.microsoft.com/office/drawing/2014/chart" uri="{C3380CC4-5D6E-409C-BE32-E72D297353CC}">
              <c16:uniqueId val="{00000000-611A-46EE-8F20-9C8DF784DCD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230.02</c:v>
                </c:pt>
                <c:pt idx="1">
                  <c:v>228.47</c:v>
                </c:pt>
                <c:pt idx="2">
                  <c:v>224.88</c:v>
                </c:pt>
                <c:pt idx="3">
                  <c:v>228.64</c:v>
                </c:pt>
                <c:pt idx="4">
                  <c:v>239.46</c:v>
                </c:pt>
              </c:numCache>
            </c:numRef>
          </c:val>
          <c:smooth val="0"/>
          <c:extLst>
            <c:ext xmlns:c16="http://schemas.microsoft.com/office/drawing/2014/chart" uri="{C3380CC4-5D6E-409C-BE32-E72D297353CC}">
              <c16:uniqueId val="{00000001-611A-46EE-8F20-9C8DF784DCD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40"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白鷹町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特定環境保全公共下水道</v>
      </c>
      <c r="Q8" s="35"/>
      <c r="R8" s="35"/>
      <c r="S8" s="35"/>
      <c r="T8" s="35"/>
      <c r="U8" s="35"/>
      <c r="V8" s="35"/>
      <c r="W8" s="35" t="str">
        <f>データ!L6</f>
        <v>D2</v>
      </c>
      <c r="X8" s="35"/>
      <c r="Y8" s="35"/>
      <c r="Z8" s="35"/>
      <c r="AA8" s="35"/>
      <c r="AB8" s="35"/>
      <c r="AC8" s="35"/>
      <c r="AD8" s="36" t="str">
        <f>データ!$M$6</f>
        <v>非設置</v>
      </c>
      <c r="AE8" s="36"/>
      <c r="AF8" s="36"/>
      <c r="AG8" s="36"/>
      <c r="AH8" s="36"/>
      <c r="AI8" s="36"/>
      <c r="AJ8" s="36"/>
      <c r="AK8" s="3"/>
      <c r="AL8" s="37">
        <f>データ!S6</f>
        <v>12758</v>
      </c>
      <c r="AM8" s="37"/>
      <c r="AN8" s="37"/>
      <c r="AO8" s="37"/>
      <c r="AP8" s="37"/>
      <c r="AQ8" s="37"/>
      <c r="AR8" s="37"/>
      <c r="AS8" s="37"/>
      <c r="AT8" s="38">
        <f>データ!T6</f>
        <v>157.71</v>
      </c>
      <c r="AU8" s="38"/>
      <c r="AV8" s="38"/>
      <c r="AW8" s="38"/>
      <c r="AX8" s="38"/>
      <c r="AY8" s="38"/>
      <c r="AZ8" s="38"/>
      <c r="BA8" s="38"/>
      <c r="BB8" s="38">
        <f>データ!U6</f>
        <v>80.900000000000006</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18.579999999999998</v>
      </c>
      <c r="Q10" s="38"/>
      <c r="R10" s="38"/>
      <c r="S10" s="38"/>
      <c r="T10" s="38"/>
      <c r="U10" s="38"/>
      <c r="V10" s="38"/>
      <c r="W10" s="38">
        <f>データ!Q6</f>
        <v>70.77</v>
      </c>
      <c r="X10" s="38"/>
      <c r="Y10" s="38"/>
      <c r="Z10" s="38"/>
      <c r="AA10" s="38"/>
      <c r="AB10" s="38"/>
      <c r="AC10" s="38"/>
      <c r="AD10" s="37">
        <f>データ!R6</f>
        <v>3520</v>
      </c>
      <c r="AE10" s="37"/>
      <c r="AF10" s="37"/>
      <c r="AG10" s="37"/>
      <c r="AH10" s="37"/>
      <c r="AI10" s="37"/>
      <c r="AJ10" s="37"/>
      <c r="AK10" s="2"/>
      <c r="AL10" s="37">
        <f>データ!V6</f>
        <v>2351</v>
      </c>
      <c r="AM10" s="37"/>
      <c r="AN10" s="37"/>
      <c r="AO10" s="37"/>
      <c r="AP10" s="37"/>
      <c r="AQ10" s="37"/>
      <c r="AR10" s="37"/>
      <c r="AS10" s="37"/>
      <c r="AT10" s="38">
        <f>データ!W6</f>
        <v>1.29</v>
      </c>
      <c r="AU10" s="38"/>
      <c r="AV10" s="38"/>
      <c r="AW10" s="38"/>
      <c r="AX10" s="38"/>
      <c r="AY10" s="38"/>
      <c r="AZ10" s="38"/>
      <c r="BA10" s="38"/>
      <c r="BB10" s="38">
        <f>データ!X6</f>
        <v>1822.48</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121</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119</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120</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【1,182.11】</v>
      </c>
      <c r="I86" s="12" t="str">
        <f>データ!CA6</f>
        <v>【73.78】</v>
      </c>
      <c r="J86" s="12" t="str">
        <f>データ!CL6</f>
        <v>【220.62】</v>
      </c>
      <c r="K86" s="12" t="str">
        <f>データ!CW6</f>
        <v>【42.22】</v>
      </c>
      <c r="L86" s="12" t="str">
        <f>データ!DH6</f>
        <v>【85.67】</v>
      </c>
      <c r="M86" s="12" t="s">
        <v>44</v>
      </c>
      <c r="N86" s="12" t="s">
        <v>45</v>
      </c>
      <c r="O86" s="12" t="str">
        <f>データ!EO6</f>
        <v>【0.13】</v>
      </c>
    </row>
  </sheetData>
  <sheetProtection algorithmName="SHA-512" hashValue="fwF8Q+Qgierqv4J4LQMZi6tcO9XD+brZOD4FRmMjOoJLSq4pdLjihchYw9zJiYsaSG+Jt1FpkpDAIQcDh9rpuw==" saltValue="vROBIz3iP2WeB7K/TrAZ3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2022</v>
      </c>
      <c r="C6" s="19">
        <f t="shared" ref="C6:X6" si="3">C7</f>
        <v>64025</v>
      </c>
      <c r="D6" s="19">
        <f t="shared" si="3"/>
        <v>47</v>
      </c>
      <c r="E6" s="19">
        <f t="shared" si="3"/>
        <v>17</v>
      </c>
      <c r="F6" s="19">
        <f t="shared" si="3"/>
        <v>4</v>
      </c>
      <c r="G6" s="19">
        <f t="shared" si="3"/>
        <v>0</v>
      </c>
      <c r="H6" s="19" t="str">
        <f t="shared" si="3"/>
        <v>山形県　白鷹町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18.579999999999998</v>
      </c>
      <c r="Q6" s="20">
        <f t="shared" si="3"/>
        <v>70.77</v>
      </c>
      <c r="R6" s="20">
        <f t="shared" si="3"/>
        <v>3520</v>
      </c>
      <c r="S6" s="20">
        <f t="shared" si="3"/>
        <v>12758</v>
      </c>
      <c r="T6" s="20">
        <f t="shared" si="3"/>
        <v>157.71</v>
      </c>
      <c r="U6" s="20">
        <f t="shared" si="3"/>
        <v>80.900000000000006</v>
      </c>
      <c r="V6" s="20">
        <f t="shared" si="3"/>
        <v>2351</v>
      </c>
      <c r="W6" s="20">
        <f t="shared" si="3"/>
        <v>1.29</v>
      </c>
      <c r="X6" s="20">
        <f t="shared" si="3"/>
        <v>1822.48</v>
      </c>
      <c r="Y6" s="21">
        <f>IF(Y7="",NA(),Y7)</f>
        <v>100</v>
      </c>
      <c r="Z6" s="21">
        <f t="shared" ref="Z6:AH6" si="4">IF(Z7="",NA(),Z7)</f>
        <v>100</v>
      </c>
      <c r="AA6" s="21">
        <f t="shared" si="4"/>
        <v>100</v>
      </c>
      <c r="AB6" s="21">
        <f t="shared" si="4"/>
        <v>97.04</v>
      </c>
      <c r="AC6" s="21">
        <f t="shared" si="4"/>
        <v>96.24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230.14</v>
      </c>
      <c r="BG6" s="21">
        <f t="shared" ref="BG6:BO6" si="7">IF(BG7="",NA(),BG7)</f>
        <v>169.57</v>
      </c>
      <c r="BH6" s="21">
        <f t="shared" si="7"/>
        <v>166.22</v>
      </c>
      <c r="BI6" s="21">
        <f t="shared" si="7"/>
        <v>167.41</v>
      </c>
      <c r="BJ6" s="21">
        <f t="shared" si="7"/>
        <v>104.26</v>
      </c>
      <c r="BK6" s="21">
        <f t="shared" si="7"/>
        <v>1194.1500000000001</v>
      </c>
      <c r="BL6" s="21">
        <f t="shared" si="7"/>
        <v>1206.79</v>
      </c>
      <c r="BM6" s="21">
        <f t="shared" si="7"/>
        <v>1258.43</v>
      </c>
      <c r="BN6" s="21">
        <f t="shared" si="7"/>
        <v>1163.75</v>
      </c>
      <c r="BO6" s="21">
        <f t="shared" si="7"/>
        <v>1195.47</v>
      </c>
      <c r="BP6" s="20" t="str">
        <f>IF(BP7="","",IF(BP7="-","【-】","【"&amp;SUBSTITUTE(TEXT(BP7,"#,##0.00"),"-","△")&amp;"】"))</f>
        <v>【1,182.11】</v>
      </c>
      <c r="BQ6" s="21">
        <f>IF(BQ7="",NA(),BQ7)</f>
        <v>100</v>
      </c>
      <c r="BR6" s="21">
        <f t="shared" ref="BR6:BZ6" si="8">IF(BR7="",NA(),BR7)</f>
        <v>100</v>
      </c>
      <c r="BS6" s="21">
        <f t="shared" si="8"/>
        <v>100</v>
      </c>
      <c r="BT6" s="21">
        <f t="shared" si="8"/>
        <v>91.55</v>
      </c>
      <c r="BU6" s="21">
        <f t="shared" si="8"/>
        <v>89.26</v>
      </c>
      <c r="BV6" s="21">
        <f t="shared" si="8"/>
        <v>72.260000000000005</v>
      </c>
      <c r="BW6" s="21">
        <f t="shared" si="8"/>
        <v>71.84</v>
      </c>
      <c r="BX6" s="21">
        <f t="shared" si="8"/>
        <v>73.36</v>
      </c>
      <c r="BY6" s="21">
        <f t="shared" si="8"/>
        <v>72.599999999999994</v>
      </c>
      <c r="BZ6" s="21">
        <f t="shared" si="8"/>
        <v>69.430000000000007</v>
      </c>
      <c r="CA6" s="20" t="str">
        <f>IF(CA7="","",IF(CA7="-","【-】","【"&amp;SUBSTITUTE(TEXT(CA7,"#,##0.00"),"-","△")&amp;"】"))</f>
        <v>【73.78】</v>
      </c>
      <c r="CB6" s="21">
        <f>IF(CB7="",NA(),CB7)</f>
        <v>181.07</v>
      </c>
      <c r="CC6" s="21">
        <f t="shared" ref="CC6:CK6" si="9">IF(CC7="",NA(),CC7)</f>
        <v>183.98</v>
      </c>
      <c r="CD6" s="21">
        <f t="shared" si="9"/>
        <v>178.64</v>
      </c>
      <c r="CE6" s="21">
        <f t="shared" si="9"/>
        <v>201.94</v>
      </c>
      <c r="CF6" s="21">
        <f t="shared" si="9"/>
        <v>207</v>
      </c>
      <c r="CG6" s="21">
        <f t="shared" si="9"/>
        <v>230.02</v>
      </c>
      <c r="CH6" s="21">
        <f t="shared" si="9"/>
        <v>228.47</v>
      </c>
      <c r="CI6" s="21">
        <f t="shared" si="9"/>
        <v>224.88</v>
      </c>
      <c r="CJ6" s="21">
        <f t="shared" si="9"/>
        <v>228.64</v>
      </c>
      <c r="CK6" s="21">
        <f t="shared" si="9"/>
        <v>239.46</v>
      </c>
      <c r="CL6" s="20" t="str">
        <f>IF(CL7="","",IF(CL7="-","【-】","【"&amp;SUBSTITUTE(TEXT(CL7,"#,##0.00"),"-","△")&amp;"】"))</f>
        <v>【220.62】</v>
      </c>
      <c r="CM6" s="21">
        <f>IF(CM7="",NA(),CM7)</f>
        <v>48.69</v>
      </c>
      <c r="CN6" s="21">
        <f t="shared" ref="CN6:CV6" si="10">IF(CN7="",NA(),CN7)</f>
        <v>47.94</v>
      </c>
      <c r="CO6" s="21">
        <f t="shared" si="10"/>
        <v>49.56</v>
      </c>
      <c r="CP6" s="21">
        <f t="shared" si="10"/>
        <v>50.91</v>
      </c>
      <c r="CQ6" s="21">
        <f t="shared" si="10"/>
        <v>50.35</v>
      </c>
      <c r="CR6" s="21">
        <f t="shared" si="10"/>
        <v>42.56</v>
      </c>
      <c r="CS6" s="21">
        <f t="shared" si="10"/>
        <v>42.47</v>
      </c>
      <c r="CT6" s="21">
        <f t="shared" si="10"/>
        <v>42.4</v>
      </c>
      <c r="CU6" s="21">
        <f t="shared" si="10"/>
        <v>42.28</v>
      </c>
      <c r="CV6" s="21">
        <f t="shared" si="10"/>
        <v>41.06</v>
      </c>
      <c r="CW6" s="20" t="str">
        <f>IF(CW7="","",IF(CW7="-","【-】","【"&amp;SUBSTITUTE(TEXT(CW7,"#,##0.00"),"-","△")&amp;"】"))</f>
        <v>【42.22】</v>
      </c>
      <c r="CX6" s="21">
        <f>IF(CX7="",NA(),CX7)</f>
        <v>83.69</v>
      </c>
      <c r="CY6" s="21">
        <f t="shared" ref="CY6:DG6" si="11">IF(CY7="",NA(),CY7)</f>
        <v>83.66</v>
      </c>
      <c r="CZ6" s="21">
        <f t="shared" si="11"/>
        <v>84.37</v>
      </c>
      <c r="DA6" s="21">
        <f t="shared" si="11"/>
        <v>85.42</v>
      </c>
      <c r="DB6" s="21">
        <f t="shared" si="11"/>
        <v>86.64</v>
      </c>
      <c r="DC6" s="21">
        <f t="shared" si="11"/>
        <v>83.32</v>
      </c>
      <c r="DD6" s="21">
        <f t="shared" si="11"/>
        <v>83.75</v>
      </c>
      <c r="DE6" s="21">
        <f t="shared" si="11"/>
        <v>84.19</v>
      </c>
      <c r="DF6" s="21">
        <f t="shared" si="11"/>
        <v>84.34</v>
      </c>
      <c r="DG6" s="21">
        <f t="shared" si="11"/>
        <v>84.34</v>
      </c>
      <c r="DH6" s="20" t="str">
        <f>IF(DH7="","",IF(DH7="-","【-】","【"&amp;SUBSTITUTE(TEXT(DH7,"#,##0.00"),"-","△")&amp;"】"))</f>
        <v>【85.67】</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1">
        <f t="shared" si="14"/>
        <v>1.29</v>
      </c>
      <c r="EI6" s="21">
        <f t="shared" si="14"/>
        <v>0.23</v>
      </c>
      <c r="EJ6" s="21">
        <f t="shared" si="14"/>
        <v>0.13</v>
      </c>
      <c r="EK6" s="21">
        <f t="shared" si="14"/>
        <v>0.36</v>
      </c>
      <c r="EL6" s="21">
        <f t="shared" si="14"/>
        <v>0.39</v>
      </c>
      <c r="EM6" s="21">
        <f t="shared" si="14"/>
        <v>0.1</v>
      </c>
      <c r="EN6" s="21">
        <f t="shared" si="14"/>
        <v>0.08</v>
      </c>
      <c r="EO6" s="20" t="str">
        <f>IF(EO7="","",IF(EO7="-","【-】","【"&amp;SUBSTITUTE(TEXT(EO7,"#,##0.00"),"-","△")&amp;"】"))</f>
        <v>【0.13】</v>
      </c>
    </row>
    <row r="7" spans="1:145" s="22" customFormat="1" x14ac:dyDescent="0.15">
      <c r="A7" s="14"/>
      <c r="B7" s="23">
        <v>2022</v>
      </c>
      <c r="C7" s="23">
        <v>64025</v>
      </c>
      <c r="D7" s="23">
        <v>47</v>
      </c>
      <c r="E7" s="23">
        <v>17</v>
      </c>
      <c r="F7" s="23">
        <v>4</v>
      </c>
      <c r="G7" s="23">
        <v>0</v>
      </c>
      <c r="H7" s="23" t="s">
        <v>99</v>
      </c>
      <c r="I7" s="23" t="s">
        <v>100</v>
      </c>
      <c r="J7" s="23" t="s">
        <v>101</v>
      </c>
      <c r="K7" s="23" t="s">
        <v>102</v>
      </c>
      <c r="L7" s="23" t="s">
        <v>103</v>
      </c>
      <c r="M7" s="23" t="s">
        <v>104</v>
      </c>
      <c r="N7" s="24" t="s">
        <v>105</v>
      </c>
      <c r="O7" s="24" t="s">
        <v>106</v>
      </c>
      <c r="P7" s="24">
        <v>18.579999999999998</v>
      </c>
      <c r="Q7" s="24">
        <v>70.77</v>
      </c>
      <c r="R7" s="24">
        <v>3520</v>
      </c>
      <c r="S7" s="24">
        <v>12758</v>
      </c>
      <c r="T7" s="24">
        <v>157.71</v>
      </c>
      <c r="U7" s="24">
        <v>80.900000000000006</v>
      </c>
      <c r="V7" s="24">
        <v>2351</v>
      </c>
      <c r="W7" s="24">
        <v>1.29</v>
      </c>
      <c r="X7" s="24">
        <v>1822.48</v>
      </c>
      <c r="Y7" s="24">
        <v>100</v>
      </c>
      <c r="Z7" s="24">
        <v>100</v>
      </c>
      <c r="AA7" s="24">
        <v>100</v>
      </c>
      <c r="AB7" s="24">
        <v>97.04</v>
      </c>
      <c r="AC7" s="24">
        <v>96.24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230.14</v>
      </c>
      <c r="BG7" s="24">
        <v>169.57</v>
      </c>
      <c r="BH7" s="24">
        <v>166.22</v>
      </c>
      <c r="BI7" s="24">
        <v>167.41</v>
      </c>
      <c r="BJ7" s="24">
        <v>104.26</v>
      </c>
      <c r="BK7" s="24">
        <v>1194.1500000000001</v>
      </c>
      <c r="BL7" s="24">
        <v>1206.79</v>
      </c>
      <c r="BM7" s="24">
        <v>1258.43</v>
      </c>
      <c r="BN7" s="24">
        <v>1163.75</v>
      </c>
      <c r="BO7" s="24">
        <v>1195.47</v>
      </c>
      <c r="BP7" s="24">
        <v>1182.1099999999999</v>
      </c>
      <c r="BQ7" s="24">
        <v>100</v>
      </c>
      <c r="BR7" s="24">
        <v>100</v>
      </c>
      <c r="BS7" s="24">
        <v>100</v>
      </c>
      <c r="BT7" s="24">
        <v>91.55</v>
      </c>
      <c r="BU7" s="24">
        <v>89.26</v>
      </c>
      <c r="BV7" s="24">
        <v>72.260000000000005</v>
      </c>
      <c r="BW7" s="24">
        <v>71.84</v>
      </c>
      <c r="BX7" s="24">
        <v>73.36</v>
      </c>
      <c r="BY7" s="24">
        <v>72.599999999999994</v>
      </c>
      <c r="BZ7" s="24">
        <v>69.430000000000007</v>
      </c>
      <c r="CA7" s="24">
        <v>73.78</v>
      </c>
      <c r="CB7" s="24">
        <v>181.07</v>
      </c>
      <c r="CC7" s="24">
        <v>183.98</v>
      </c>
      <c r="CD7" s="24">
        <v>178.64</v>
      </c>
      <c r="CE7" s="24">
        <v>201.94</v>
      </c>
      <c r="CF7" s="24">
        <v>207</v>
      </c>
      <c r="CG7" s="24">
        <v>230.02</v>
      </c>
      <c r="CH7" s="24">
        <v>228.47</v>
      </c>
      <c r="CI7" s="24">
        <v>224.88</v>
      </c>
      <c r="CJ7" s="24">
        <v>228.64</v>
      </c>
      <c r="CK7" s="24">
        <v>239.46</v>
      </c>
      <c r="CL7" s="24">
        <v>220.62</v>
      </c>
      <c r="CM7" s="24">
        <v>48.69</v>
      </c>
      <c r="CN7" s="24">
        <v>47.94</v>
      </c>
      <c r="CO7" s="24">
        <v>49.56</v>
      </c>
      <c r="CP7" s="24">
        <v>50.91</v>
      </c>
      <c r="CQ7" s="24">
        <v>50.35</v>
      </c>
      <c r="CR7" s="24">
        <v>42.56</v>
      </c>
      <c r="CS7" s="24">
        <v>42.47</v>
      </c>
      <c r="CT7" s="24">
        <v>42.4</v>
      </c>
      <c r="CU7" s="24">
        <v>42.28</v>
      </c>
      <c r="CV7" s="24">
        <v>41.06</v>
      </c>
      <c r="CW7" s="24">
        <v>42.22</v>
      </c>
      <c r="CX7" s="24">
        <v>83.69</v>
      </c>
      <c r="CY7" s="24">
        <v>83.66</v>
      </c>
      <c r="CZ7" s="24">
        <v>84.37</v>
      </c>
      <c r="DA7" s="24">
        <v>85.42</v>
      </c>
      <c r="DB7" s="24">
        <v>86.64</v>
      </c>
      <c r="DC7" s="24">
        <v>83.32</v>
      </c>
      <c r="DD7" s="24">
        <v>83.75</v>
      </c>
      <c r="DE7" s="24">
        <v>84.19</v>
      </c>
      <c r="DF7" s="24">
        <v>84.34</v>
      </c>
      <c r="DG7" s="24">
        <v>84.34</v>
      </c>
      <c r="DH7" s="24">
        <v>85.67</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1.29</v>
      </c>
      <c r="EI7" s="24">
        <v>0.23</v>
      </c>
      <c r="EJ7" s="24">
        <v>0.13</v>
      </c>
      <c r="EK7" s="24">
        <v>0.36</v>
      </c>
      <c r="EL7" s="24">
        <v>0.39</v>
      </c>
      <c r="EM7" s="24">
        <v>0.1</v>
      </c>
      <c r="EN7" s="24">
        <v>0.08</v>
      </c>
      <c r="EO7" s="24">
        <v>0.13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112</v>
      </c>
    </row>
    <row r="12" spans="1:145" x14ac:dyDescent="0.15">
      <c r="B12">
        <v>1</v>
      </c>
      <c r="C12">
        <v>1</v>
      </c>
      <c r="D12">
        <v>2</v>
      </c>
      <c r="E12">
        <v>3</v>
      </c>
      <c r="F12">
        <v>4</v>
      </c>
      <c r="G12" t="s">
        <v>113</v>
      </c>
    </row>
    <row r="13" spans="1:145" x14ac:dyDescent="0.15">
      <c r="B13" t="s">
        <v>114</v>
      </c>
      <c r="C13" t="s">
        <v>115</v>
      </c>
      <c r="D13" t="s">
        <v>115</v>
      </c>
      <c r="E13" t="s">
        <v>116</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小川　直也</cp:lastModifiedBy>
  <dcterms:created xsi:type="dcterms:W3CDTF">2023-12-12T02:49:33Z</dcterms:created>
  <dcterms:modified xsi:type="dcterms:W3CDTF">2024-01-21T06:12:30Z</dcterms:modified>
  <cp:category/>
</cp:coreProperties>
</file>