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LG.local\share\07_share\02_staff\share\水道共通\☆水道係（H29～）\歴代データ\調査(決算統計・資本費等）\決算統計\R4年度事業分決算統計\R6.1. 【財政あて122正午まで】公営企業に係る「経営比較分析表」（R04年度決算）の分析等について（依頼）\"/>
    </mc:Choice>
  </mc:AlternateContent>
  <xr:revisionPtr revIDLastSave="0" documentId="13_ncr:1_{8A960D4F-1BF7-45C7-9BE9-23CF9D506115}" xr6:coauthVersionLast="36" xr6:coauthVersionMax="36" xr10:uidLastSave="{00000000-0000-0000-0000-000000000000}"/>
  <workbookProtection workbookAlgorithmName="SHA-512" workbookHashValue="yfLM2Es1Fxorfk/Tu/PxlzYsszVIjlfhD8LvcjW10W7CQLF0VLOL8umFPxhDheouah39AbPF6oLiulaAqFj++A==" workbookSaltValue="gUP6rp15d0aoRukPIZUix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B10" i="4" s="1"/>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F85" i="4"/>
  <c r="E85" i="4"/>
  <c r="BB10" i="4"/>
  <c r="AT10" i="4"/>
  <c r="AL10" i="4"/>
  <c r="W10" i="4"/>
  <c r="I10" i="4"/>
  <c r="AT8" i="4"/>
  <c r="AL8" i="4"/>
  <c r="AD8" i="4"/>
  <c r="W8" i="4"/>
  <c r="P8" i="4"/>
  <c r="I8" i="4"/>
  <c r="B8" i="4"/>
</calcChain>
</file>

<file path=xl/sharedStrings.xml><?xml version="1.0" encoding="utf-8"?>
<sst xmlns="http://schemas.openxmlformats.org/spreadsheetml/2006/main" count="228" uniqueCount="112">
  <si>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</si>
  <si>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</si>
  <si>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</si>
  <si>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</si>
  <si>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</si>
  <si>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</si>
  <si>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</si>
  <si>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</si>
  <si>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</si>
  <si>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</si>
  <si>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</si>
  <si>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</si>
  <si>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</si>
  <si>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</si>
  <si>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</si>
  <si>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</si>
  <si>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</si>
  <si>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</si>
  <si>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</si>
  <si>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</si>
  <si>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</si>
  <si>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</si>
  <si>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</si>
  <si>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</si>
  <si>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</si>
  <si>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</si>
  <si>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</si>
  <si>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</si>
  <si>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</si>
  <si>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</si>
  <si>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</si>
  <si>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</si>
  <si>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</si>
  <si>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</si>
  <si>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</si>
  <si>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</si>
  <si>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</si>
  <si>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</si>
  <si>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</si>
  <si>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</si>
  <si>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</si>
  <si>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</si>
  <si>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</si>
  <si>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</si>
  <si>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</si>
  <si>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</si>
  <si>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</si>
  <si>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</si>
  <si>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</si>
  <si>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</si>
  <si>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</si>
  <si>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</si>
  <si>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</si>
  <si>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</si>
  <si>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</si>
  <si>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</si>
  <si>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</si>
  <si>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</si>
  <si>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</si>
  <si>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</si>
  <si>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</si>
  <si>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</si>
  <si>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</si>
  <si>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</si>
  <si>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</si>
  <si>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</si>
  <si>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</si>
  <si>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</si>
  <si>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</si>
  <si>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</si>
  <si>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</si>
  <si>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</si>
  <si>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</si>
  <si>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</si>
  <si>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</si>
  <si>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</si>
  <si>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</si>
  <si>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</si>
  <si>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</si>
  <si>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</si>
  <si>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</si>
  <si>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</si>
  <si>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</si>
  <si>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</si>
  <si>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</si>
  <si>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</si>
  <si>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</si>
  <si>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</si>
  <si>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</si>
  <si>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</si>
  <si>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</si>
  <si>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</si>
  <si>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白鷹町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</si>
  <si>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</si>
  <si>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</si>
  <si>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</si>
  <si>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</si>
  <si>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</si>
  <si>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</si>
  <si>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</si>
  <si>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</si>
  <si>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</si>
  <si>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</si>
  <si>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</si>
  <si>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</si>
  <si>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</si>
  <si>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</si>
  <si>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</si>
  <si>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</si>
  <si>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①有形固定資産減価償却率：資産の老朽化が進んでいるため、更新や長寿命化事業など適切な更新計画を策定し、実行していく必要がある。
②管路経年化率：管路の老朽度合いは低い値となっているが、更新工事の計画的な実施や適切なダウンサイジング等を検討し着実に行っていかねばならない。
③管路更新率：近年は比較的管路投資は少ない状況にあるが、計画的な更新工事を実施する必要がある。</t>
    <phoneticPr fontId="4"/>
  </si>
  <si>
    <t>　単年度の経営状況は今のところ問題ないが、今後給水需要は減少の一途をたどることや、人件費・動力費等の増加を踏まえ、料金改定も視野に検討を行う必要がある。老朽化した浄水場設備の長寿命化計画に基づき計画的に更新し、安定供給、安定経営を図る。また、施設配水系統の見直し、ダウンサイジング等の検討により投資が将来の需要に見合った規模となるようにしなければならない。また日常の経費の節減のため近隣市町村との広域連携を本格的に検討する必要がある。経費削減のため水道事業に従事する人数を削減してきたが、今後は技術の承継、人材の育成が課題である。</t>
    <rPh sb="41" eb="44">
      <t>ジンケンヒ</t>
    </rPh>
    <rPh sb="45" eb="48">
      <t>ドウリョクヒ</t>
    </rPh>
    <rPh sb="48" eb="49">
      <t>トウ</t>
    </rPh>
    <rPh sb="50" eb="52">
      <t>ゾウカ</t>
    </rPh>
    <rPh sb="62" eb="64">
      <t>シヤ</t>
    </rPh>
    <rPh sb="259" eb="261">
      <t>カダイ</t>
    </rPh>
    <phoneticPr fontId="4"/>
  </si>
  <si>
    <t>①経常収支比率：比率は全国平均とほぼ変わらないが、給水収益の減少や人件費・薬品・動力費の高騰などの費用増加の傾向がある。
②累積欠損金比率：累積欠損金は無い。今後は動力費の高騰、物価の上昇による影響が見込まれるため、経営状況を注視していかなければならない。
③流動比率：流動性は確保されている。
④企業債残高対給水収益比率：償還が進み数値は減少傾向にあるが、施設・設備の老朽化に伴い、起債事業を活用しながら更新事業に取り組む必要がある。
⑤料金回収率：現段階では100%以上の水準を確保しているが、収益の減少、費用の増加の傾向がある。
⑥給水原価：全国平均と比較して高めであるが類似団体平均値と同等の数値となった。事業所等が少なく給水需要も少ないため、結果として給水原価が高くなっている。動力費や修繕費等の費用が年々増加傾向にあり、計画的な施設更新を行うことで、修繕費の抑制、安定経営を行う必要がある。
⑦施設利用率：現在の給水人口が設備投資当初の計画給水人口より少なく、結果として投資が過大となっている。今後の施設更新に当たってはダウンサイジングを検討する必要がある。
⑧有収率：漏水調査を状況に合わせ適切に取り組んでいく必要がある。</t>
    <rPh sb="18" eb="19">
      <t>カ</t>
    </rPh>
    <rPh sb="33" eb="36">
      <t>ジンケンヒ</t>
    </rPh>
    <rPh sb="37" eb="39">
      <t>ヤクヒン</t>
    </rPh>
    <rPh sb="82" eb="85">
      <t>ドウリョクヒ</t>
    </rPh>
    <rPh sb="110" eb="112">
      <t>ジョウキョウ</t>
    </rPh>
    <rPh sb="113" eb="115">
      <t>チュウシ</t>
    </rPh>
    <rPh sb="162" eb="164">
      <t>ショウカン</t>
    </rPh>
    <rPh sb="165" eb="166">
      <t>スス</t>
    </rPh>
    <rPh sb="185" eb="188">
      <t>ロウキュウカ</t>
    </rPh>
    <rPh sb="197" eb="199">
      <t>カツヨウ</t>
    </rPh>
    <rPh sb="203" eb="205">
      <t>コウシン</t>
    </rPh>
    <rPh sb="205" eb="207">
      <t>ジギョウ</t>
    </rPh>
    <rPh sb="235" eb="237">
      <t>イジョウ</t>
    </rPh>
    <rPh sb="238" eb="240">
      <t>スイジュン</t>
    </rPh>
    <rPh sb="241" eb="243">
      <t>カクホ</t>
    </rPh>
    <rPh sb="249" eb="251">
      <t>シュウエキ</t>
    </rPh>
    <rPh sb="252" eb="254">
      <t>ゲンショウ</t>
    </rPh>
    <rPh sb="255" eb="257">
      <t>ヒヨウ</t>
    </rPh>
    <rPh sb="258" eb="260">
      <t>ゾウカ</t>
    </rPh>
    <rPh sb="261" eb="263">
      <t>ケイコウ</t>
    </rPh>
    <rPh sb="297" eb="299">
      <t>ドウトウ</t>
    </rPh>
    <rPh sb="300" eb="302">
      <t>スウチ</t>
    </rPh>
    <rPh sb="344" eb="347">
      <t>ドウリョクヒ</t>
    </rPh>
    <rPh sb="351" eb="352">
      <t>トウ</t>
    </rPh>
    <rPh sb="353" eb="355">
      <t>ヒヨウ</t>
    </rPh>
    <rPh sb="512" eb="51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</si>
</sst>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0.24</c:v>
                </c:pt>
                <c:pt idx="1">
                  <c:v>0.1</c:v>
                </c:pt>
                <c:pt idx="2" formatCode="#,##0.00;&quot;△&quot;#,##0.00">
                  <c:v>0</c:v>
                </c:pt>
                <c:pt idx="3">
                  <c:v>0.09</c:v>
                </c:pt>
                <c:pt idx="4">
                  <c:v>0.02</c:v>
                </c:pt>
              </c:numCache>
            </c:numRef>
          </c:val>
          <c:extLst>
            <c:ext xmlns:c16="http://schemas.microsoft.com/office/drawing/2014/chart" uri="{C3380CC4-5D6E-409C-BE32-E72D297353CC}">
              <c16:uniqueId val="{00000000-0749-49F0-A2A6-7018DA4F909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0749-49F0-A2A6-7018DA4F909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41.12</c:v>
                </c:pt>
                <c:pt idx="1">
                  <c:v>40.29</c:v>
                </c:pt>
                <c:pt idx="2">
                  <c:v>40.159999999999997</c:v>
                </c:pt>
                <c:pt idx="3">
                  <c:v>40.479999999999997</c:v>
                </c:pt>
                <c:pt idx="4">
                  <c:v>40.78</c:v>
                </c:pt>
              </c:numCache>
            </c:numRef>
          </c:val>
          <c:extLst>
            <c:ext xmlns:c16="http://schemas.microsoft.com/office/drawing/2014/chart" uri="{C3380CC4-5D6E-409C-BE32-E72D297353CC}">
              <c16:uniqueId val="{00000000-0836-4C47-849C-4546934B332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0836-4C47-849C-4546934B332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93.94</c:v>
                </c:pt>
                <c:pt idx="1">
                  <c:v>91.55</c:v>
                </c:pt>
                <c:pt idx="2">
                  <c:v>91.88</c:v>
                </c:pt>
                <c:pt idx="3">
                  <c:v>91.87</c:v>
                </c:pt>
                <c:pt idx="4">
                  <c:v>88.96</c:v>
                </c:pt>
              </c:numCache>
            </c:numRef>
          </c:val>
          <c:extLst>
            <c:ext xmlns:c16="http://schemas.microsoft.com/office/drawing/2014/chart" uri="{C3380CC4-5D6E-409C-BE32-E72D297353CC}">
              <c16:uniqueId val="{00000000-591B-42A9-8D49-C6D39BA8B62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591B-42A9-8D49-C6D39BA8B62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112.96</c:v>
                </c:pt>
                <c:pt idx="1">
                  <c:v>112.87</c:v>
                </c:pt>
                <c:pt idx="2">
                  <c:v>113.57</c:v>
                </c:pt>
                <c:pt idx="3">
                  <c:v>112.68</c:v>
                </c:pt>
                <c:pt idx="4">
                  <c:v>108.94</c:v>
                </c:pt>
              </c:numCache>
            </c:numRef>
          </c:val>
          <c:extLst>
            <c:ext xmlns:c16="http://schemas.microsoft.com/office/drawing/2014/chart" uri="{C3380CC4-5D6E-409C-BE32-E72D297353CC}">
              <c16:uniqueId val="{00000000-CABC-437B-97D3-B54B4F0070A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CABC-437B-97D3-B54B4F0070A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58.37</c:v>
                </c:pt>
                <c:pt idx="1">
                  <c:v>59.71</c:v>
                </c:pt>
                <c:pt idx="2">
                  <c:v>60.4</c:v>
                </c:pt>
                <c:pt idx="3">
                  <c:v>61.88</c:v>
                </c:pt>
                <c:pt idx="4">
                  <c:v>63.49</c:v>
                </c:pt>
              </c:numCache>
            </c:numRef>
          </c:val>
          <c:extLst>
            <c:ext xmlns:c16="http://schemas.microsoft.com/office/drawing/2014/chart" uri="{C3380CC4-5D6E-409C-BE32-E72D297353CC}">
              <c16:uniqueId val="{00000000-3AA5-499E-8E7A-430A6A4784D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3AA5-499E-8E7A-430A6A4784D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7.19</c:v>
                </c:pt>
                <c:pt idx="1">
                  <c:v>7.61</c:v>
                </c:pt>
                <c:pt idx="2">
                  <c:v>9.61</c:v>
                </c:pt>
                <c:pt idx="3">
                  <c:v>10.53</c:v>
                </c:pt>
                <c:pt idx="4">
                  <c:v>16</c:v>
                </c:pt>
              </c:numCache>
            </c:numRef>
          </c:val>
          <c:extLst>
            <c:ext xmlns:c16="http://schemas.microsoft.com/office/drawing/2014/chart" uri="{C3380CC4-5D6E-409C-BE32-E72D297353CC}">
              <c16:uniqueId val="{00000000-731C-431B-83B2-8406A40BB60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731C-431B-83B2-8406A40BB60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35-4D71-BE46-CDA5DABC4A2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3235-4D71-BE46-CDA5DABC4A2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550.57000000000005</c:v>
                </c:pt>
                <c:pt idx="1">
                  <c:v>522.11</c:v>
                </c:pt>
                <c:pt idx="2">
                  <c:v>411.14</c:v>
                </c:pt>
                <c:pt idx="3">
                  <c:v>366.75</c:v>
                </c:pt>
                <c:pt idx="4">
                  <c:v>479.79</c:v>
                </c:pt>
              </c:numCache>
            </c:numRef>
          </c:val>
          <c:extLst>
            <c:ext xmlns:c16="http://schemas.microsoft.com/office/drawing/2014/chart" uri="{C3380CC4-5D6E-409C-BE32-E72D297353CC}">
              <c16:uniqueId val="{00000000-EE2F-4AF5-8215-0DDD0CD32F3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EE2F-4AF5-8215-0DDD0CD32F3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232.9</c:v>
                </c:pt>
                <c:pt idx="1">
                  <c:v>212.06</c:v>
                </c:pt>
                <c:pt idx="2">
                  <c:v>183.77</c:v>
                </c:pt>
                <c:pt idx="3">
                  <c:v>152.69</c:v>
                </c:pt>
                <c:pt idx="4">
                  <c:v>136.54</c:v>
                </c:pt>
              </c:numCache>
            </c:numRef>
          </c:val>
          <c:extLst>
            <c:ext xmlns:c16="http://schemas.microsoft.com/office/drawing/2014/chart" uri="{C3380CC4-5D6E-409C-BE32-E72D297353CC}">
              <c16:uniqueId val="{00000000-D223-4DDD-BA66-87EB43770B0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D223-4DDD-BA66-87EB43770B0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107.47</c:v>
                </c:pt>
                <c:pt idx="1">
                  <c:v>106.23</c:v>
                </c:pt>
                <c:pt idx="2">
                  <c:v>108.27</c:v>
                </c:pt>
                <c:pt idx="3">
                  <c:v>107.47</c:v>
                </c:pt>
                <c:pt idx="4">
                  <c:v>103.71</c:v>
                </c:pt>
              </c:numCache>
            </c:numRef>
          </c:val>
          <c:extLst>
            <c:ext xmlns:c16="http://schemas.microsoft.com/office/drawing/2014/chart" uri="{C3380CC4-5D6E-409C-BE32-E72D297353CC}">
              <c16:uniqueId val="{00000000-8964-4943-BAE3-D17EAB323F2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8964-4943-BAE3-D17EAB323F2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187.54</c:v>
                </c:pt>
                <c:pt idx="1">
                  <c:v>191.6</c:v>
                </c:pt>
                <c:pt idx="2">
                  <c:v>187.7</c:v>
                </c:pt>
                <c:pt idx="3">
                  <c:v>189.25</c:v>
                </c:pt>
                <c:pt idx="4">
                  <c:v>197.21</c:v>
                </c:pt>
              </c:numCache>
            </c:numRef>
          </c:val>
          <c:extLst>
            <c:ext xmlns:c16="http://schemas.microsoft.com/office/drawing/2014/chart" uri="{C3380CC4-5D6E-409C-BE32-E72D297353CC}">
              <c16:uniqueId val="{00000000-627F-4805-9518-F374415AE96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627F-4805-9518-F374415AE96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H34"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山形県　白鷹町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A7</v>
      </c>
      <c r="X8" s="76"/>
      <c r="Y8" s="76"/>
      <c r="Z8" s="76"/>
      <c r="AA8" s="76"/>
      <c r="AB8" s="76"/>
      <c r="AC8" s="76"/>
      <c r="AD8" s="76" t="str">
        <f>データ!$M$6</f>
        <v>非設置</v>
      </c>
      <c r="AE8" s="76"/>
      <c r="AF8" s="76"/>
      <c r="AG8" s="76"/>
      <c r="AH8" s="76"/>
      <c r="AI8" s="76"/>
      <c r="AJ8" s="76"/>
      <c r="AK8" s="2"/>
      <c r="AL8" s="59">
        <f>データ!$R$6</f>
        <v>12758</v>
      </c>
      <c r="AM8" s="59"/>
      <c r="AN8" s="59"/>
      <c r="AO8" s="59"/>
      <c r="AP8" s="59"/>
      <c r="AQ8" s="59"/>
      <c r="AR8" s="59"/>
      <c r="AS8" s="59"/>
      <c r="AT8" s="56">
        <f>データ!$S$6</f>
        <v>157.71</v>
      </c>
      <c r="AU8" s="57"/>
      <c r="AV8" s="57"/>
      <c r="AW8" s="57"/>
      <c r="AX8" s="57"/>
      <c r="AY8" s="57"/>
      <c r="AZ8" s="57"/>
      <c r="BA8" s="57"/>
      <c r="BB8" s="46">
        <f>データ!$T$6</f>
        <v>80.900000000000006</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85.59</v>
      </c>
      <c r="J10" s="57"/>
      <c r="K10" s="57"/>
      <c r="L10" s="57"/>
      <c r="M10" s="57"/>
      <c r="N10" s="57"/>
      <c r="O10" s="58"/>
      <c r="P10" s="46">
        <f>データ!$P$6</f>
        <v>98.14</v>
      </c>
      <c r="Q10" s="46"/>
      <c r="R10" s="46"/>
      <c r="S10" s="46"/>
      <c r="T10" s="46"/>
      <c r="U10" s="46"/>
      <c r="V10" s="46"/>
      <c r="W10" s="59">
        <f>データ!$Q$6</f>
        <v>4180</v>
      </c>
      <c r="X10" s="59"/>
      <c r="Y10" s="59"/>
      <c r="Z10" s="59"/>
      <c r="AA10" s="59"/>
      <c r="AB10" s="59"/>
      <c r="AC10" s="59"/>
      <c r="AD10" s="2"/>
      <c r="AE10" s="2"/>
      <c r="AF10" s="2"/>
      <c r="AG10" s="2"/>
      <c r="AH10" s="2"/>
      <c r="AI10" s="2"/>
      <c r="AJ10" s="2"/>
      <c r="AK10" s="2"/>
      <c r="AL10" s="59">
        <f>データ!$U$6</f>
        <v>12420</v>
      </c>
      <c r="AM10" s="59"/>
      <c r="AN10" s="59"/>
      <c r="AO10" s="59"/>
      <c r="AP10" s="59"/>
      <c r="AQ10" s="59"/>
      <c r="AR10" s="59"/>
      <c r="AS10" s="59"/>
      <c r="AT10" s="56">
        <f>データ!$V$6</f>
        <v>59.26</v>
      </c>
      <c r="AU10" s="57"/>
      <c r="AV10" s="57"/>
      <c r="AW10" s="57"/>
      <c r="AX10" s="57"/>
      <c r="AY10" s="57"/>
      <c r="AZ10" s="57"/>
      <c r="BA10" s="57"/>
      <c r="BB10" s="46">
        <f>データ!$W$6</f>
        <v>209.58</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111</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109</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110</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Li6EeMBRDGQvu8buuFoShB9KqFLqpR171KvVXeEMgomf060uy9N7jTOR0RIetYaNk+iuE/SiUiYdejmrMZf7Hg==" saltValue="vIYfqY6y0H+ZNf8uFPwm5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64025</v>
      </c>
      <c r="D6" s="20">
        <f t="shared" si="3"/>
        <v>46</v>
      </c>
      <c r="E6" s="20">
        <f t="shared" si="3"/>
        <v>1</v>
      </c>
      <c r="F6" s="20">
        <f t="shared" si="3"/>
        <v>0</v>
      </c>
      <c r="G6" s="20">
        <f t="shared" si="3"/>
        <v>1</v>
      </c>
      <c r="H6" s="20" t="str">
        <f t="shared" si="3"/>
        <v>山形県　白鷹町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85.59</v>
      </c>
      <c r="P6" s="21">
        <f t="shared" si="3"/>
        <v>98.14</v>
      </c>
      <c r="Q6" s="21">
        <f t="shared" si="3"/>
        <v>4180</v>
      </c>
      <c r="R6" s="21">
        <f t="shared" si="3"/>
        <v>12758</v>
      </c>
      <c r="S6" s="21">
        <f t="shared" si="3"/>
        <v>157.71</v>
      </c>
      <c r="T6" s="21">
        <f t="shared" si="3"/>
        <v>80.900000000000006</v>
      </c>
      <c r="U6" s="21">
        <f t="shared" si="3"/>
        <v>12420</v>
      </c>
      <c r="V6" s="21">
        <f t="shared" si="3"/>
        <v>59.26</v>
      </c>
      <c r="W6" s="21">
        <f t="shared" si="3"/>
        <v>209.58</v>
      </c>
      <c r="X6" s="22">
        <f>IF(X7="",NA(),X7)</f>
        <v>112.96</v>
      </c>
      <c r="Y6" s="22">
        <f t="shared" ref="Y6:AG6" si="4">IF(Y7="",NA(),Y7)</f>
        <v>112.87</v>
      </c>
      <c r="Z6" s="22">
        <f t="shared" si="4"/>
        <v>113.57</v>
      </c>
      <c r="AA6" s="22">
        <f t="shared" si="4"/>
        <v>112.68</v>
      </c>
      <c r="AB6" s="22">
        <f t="shared" si="4"/>
        <v>108.94</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550.57000000000005</v>
      </c>
      <c r="AU6" s="22">
        <f t="shared" ref="AU6:BC6" si="6">IF(AU7="",NA(),AU7)</f>
        <v>522.11</v>
      </c>
      <c r="AV6" s="22">
        <f t="shared" si="6"/>
        <v>411.14</v>
      </c>
      <c r="AW6" s="22">
        <f t="shared" si="6"/>
        <v>366.75</v>
      </c>
      <c r="AX6" s="22">
        <f t="shared" si="6"/>
        <v>479.79</v>
      </c>
      <c r="AY6" s="22">
        <f t="shared" si="6"/>
        <v>359.7</v>
      </c>
      <c r="AZ6" s="22">
        <f t="shared" si="6"/>
        <v>362.93</v>
      </c>
      <c r="BA6" s="22">
        <f t="shared" si="6"/>
        <v>371.81</v>
      </c>
      <c r="BB6" s="22">
        <f t="shared" si="6"/>
        <v>384.23</v>
      </c>
      <c r="BC6" s="22">
        <f t="shared" si="6"/>
        <v>364.3</v>
      </c>
      <c r="BD6" s="21" t="str">
        <f>IF(BD7="","",IF(BD7="-","【-】","【"&amp;SUBSTITUTE(TEXT(BD7,"#,##0.00"),"-","△")&amp;"】"))</f>
        <v>【252.29】</v>
      </c>
      <c r="BE6" s="22">
        <f>IF(BE7="",NA(),BE7)</f>
        <v>232.9</v>
      </c>
      <c r="BF6" s="22">
        <f t="shared" ref="BF6:BN6" si="7">IF(BF7="",NA(),BF7)</f>
        <v>212.06</v>
      </c>
      <c r="BG6" s="22">
        <f t="shared" si="7"/>
        <v>183.77</v>
      </c>
      <c r="BH6" s="22">
        <f t="shared" si="7"/>
        <v>152.69</v>
      </c>
      <c r="BI6" s="22">
        <f t="shared" si="7"/>
        <v>136.54</v>
      </c>
      <c r="BJ6" s="22">
        <f t="shared" si="7"/>
        <v>447.01</v>
      </c>
      <c r="BK6" s="22">
        <f t="shared" si="7"/>
        <v>439.05</v>
      </c>
      <c r="BL6" s="22">
        <f t="shared" si="7"/>
        <v>465.85</v>
      </c>
      <c r="BM6" s="22">
        <f t="shared" si="7"/>
        <v>439.43</v>
      </c>
      <c r="BN6" s="22">
        <f t="shared" si="7"/>
        <v>438.41</v>
      </c>
      <c r="BO6" s="21" t="str">
        <f>IF(BO7="","",IF(BO7="-","【-】","【"&amp;SUBSTITUTE(TEXT(BO7,"#,##0.00"),"-","△")&amp;"】"))</f>
        <v>【268.07】</v>
      </c>
      <c r="BP6" s="22">
        <f>IF(BP7="",NA(),BP7)</f>
        <v>107.47</v>
      </c>
      <c r="BQ6" s="22">
        <f t="shared" ref="BQ6:BY6" si="8">IF(BQ7="",NA(),BQ7)</f>
        <v>106.23</v>
      </c>
      <c r="BR6" s="22">
        <f t="shared" si="8"/>
        <v>108.27</v>
      </c>
      <c r="BS6" s="22">
        <f t="shared" si="8"/>
        <v>107.47</v>
      </c>
      <c r="BT6" s="22">
        <f t="shared" si="8"/>
        <v>103.71</v>
      </c>
      <c r="BU6" s="22">
        <f t="shared" si="8"/>
        <v>95.81</v>
      </c>
      <c r="BV6" s="22">
        <f t="shared" si="8"/>
        <v>95.26</v>
      </c>
      <c r="BW6" s="22">
        <f t="shared" si="8"/>
        <v>92.39</v>
      </c>
      <c r="BX6" s="22">
        <f t="shared" si="8"/>
        <v>94.41</v>
      </c>
      <c r="BY6" s="22">
        <f t="shared" si="8"/>
        <v>90.96</v>
      </c>
      <c r="BZ6" s="21" t="str">
        <f>IF(BZ7="","",IF(BZ7="-","【-】","【"&amp;SUBSTITUTE(TEXT(BZ7,"#,##0.00"),"-","△")&amp;"】"))</f>
        <v>【97.47】</v>
      </c>
      <c r="CA6" s="22">
        <f>IF(CA7="",NA(),CA7)</f>
        <v>187.54</v>
      </c>
      <c r="CB6" s="22">
        <f t="shared" ref="CB6:CJ6" si="9">IF(CB7="",NA(),CB7)</f>
        <v>191.6</v>
      </c>
      <c r="CC6" s="22">
        <f t="shared" si="9"/>
        <v>187.7</v>
      </c>
      <c r="CD6" s="22">
        <f t="shared" si="9"/>
        <v>189.25</v>
      </c>
      <c r="CE6" s="22">
        <f t="shared" si="9"/>
        <v>197.21</v>
      </c>
      <c r="CF6" s="22">
        <f t="shared" si="9"/>
        <v>189.58</v>
      </c>
      <c r="CG6" s="22">
        <f t="shared" si="9"/>
        <v>192.82</v>
      </c>
      <c r="CH6" s="22">
        <f t="shared" si="9"/>
        <v>192.98</v>
      </c>
      <c r="CI6" s="22">
        <f t="shared" si="9"/>
        <v>192.13</v>
      </c>
      <c r="CJ6" s="22">
        <f t="shared" si="9"/>
        <v>197.04</v>
      </c>
      <c r="CK6" s="21" t="str">
        <f>IF(CK7="","",IF(CK7="-","【-】","【"&amp;SUBSTITUTE(TEXT(CK7,"#,##0.00"),"-","△")&amp;"】"))</f>
        <v>【174.75】</v>
      </c>
      <c r="CL6" s="22">
        <f>IF(CL7="",NA(),CL7)</f>
        <v>41.12</v>
      </c>
      <c r="CM6" s="22">
        <f t="shared" ref="CM6:CU6" si="10">IF(CM7="",NA(),CM7)</f>
        <v>40.29</v>
      </c>
      <c r="CN6" s="22">
        <f t="shared" si="10"/>
        <v>40.159999999999997</v>
      </c>
      <c r="CO6" s="22">
        <f t="shared" si="10"/>
        <v>40.479999999999997</v>
      </c>
      <c r="CP6" s="22">
        <f t="shared" si="10"/>
        <v>40.78</v>
      </c>
      <c r="CQ6" s="22">
        <f t="shared" si="10"/>
        <v>55.22</v>
      </c>
      <c r="CR6" s="22">
        <f t="shared" si="10"/>
        <v>54.05</v>
      </c>
      <c r="CS6" s="22">
        <f t="shared" si="10"/>
        <v>54.43</v>
      </c>
      <c r="CT6" s="22">
        <f t="shared" si="10"/>
        <v>53.87</v>
      </c>
      <c r="CU6" s="22">
        <f t="shared" si="10"/>
        <v>54.49</v>
      </c>
      <c r="CV6" s="21" t="str">
        <f>IF(CV7="","",IF(CV7="-","【-】","【"&amp;SUBSTITUTE(TEXT(CV7,"#,##0.00"),"-","△")&amp;"】"))</f>
        <v>【59.97】</v>
      </c>
      <c r="CW6" s="22">
        <f>IF(CW7="",NA(),CW7)</f>
        <v>93.94</v>
      </c>
      <c r="CX6" s="22">
        <f t="shared" ref="CX6:DF6" si="11">IF(CX7="",NA(),CX7)</f>
        <v>91.55</v>
      </c>
      <c r="CY6" s="22">
        <f t="shared" si="11"/>
        <v>91.88</v>
      </c>
      <c r="CZ6" s="22">
        <f t="shared" si="11"/>
        <v>91.87</v>
      </c>
      <c r="DA6" s="22">
        <f t="shared" si="11"/>
        <v>88.96</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58.37</v>
      </c>
      <c r="DI6" s="22">
        <f t="shared" ref="DI6:DQ6" si="12">IF(DI7="",NA(),DI7)</f>
        <v>59.71</v>
      </c>
      <c r="DJ6" s="22">
        <f t="shared" si="12"/>
        <v>60.4</v>
      </c>
      <c r="DK6" s="22">
        <f t="shared" si="12"/>
        <v>61.88</v>
      </c>
      <c r="DL6" s="22">
        <f t="shared" si="12"/>
        <v>63.49</v>
      </c>
      <c r="DM6" s="22">
        <f t="shared" si="12"/>
        <v>47.97</v>
      </c>
      <c r="DN6" s="22">
        <f t="shared" si="12"/>
        <v>49.12</v>
      </c>
      <c r="DO6" s="22">
        <f t="shared" si="12"/>
        <v>49.39</v>
      </c>
      <c r="DP6" s="22">
        <f t="shared" si="12"/>
        <v>50.75</v>
      </c>
      <c r="DQ6" s="22">
        <f t="shared" si="12"/>
        <v>51.72</v>
      </c>
      <c r="DR6" s="21" t="str">
        <f>IF(DR7="","",IF(DR7="-","【-】","【"&amp;SUBSTITUTE(TEXT(DR7,"#,##0.00"),"-","△")&amp;"】"))</f>
        <v>【51.51】</v>
      </c>
      <c r="DS6" s="22">
        <f>IF(DS7="",NA(),DS7)</f>
        <v>7.19</v>
      </c>
      <c r="DT6" s="22">
        <f t="shared" ref="DT6:EB6" si="13">IF(DT7="",NA(),DT7)</f>
        <v>7.61</v>
      </c>
      <c r="DU6" s="22">
        <f t="shared" si="13"/>
        <v>9.61</v>
      </c>
      <c r="DV6" s="22">
        <f t="shared" si="13"/>
        <v>10.53</v>
      </c>
      <c r="DW6" s="22">
        <f t="shared" si="13"/>
        <v>16</v>
      </c>
      <c r="DX6" s="22">
        <f t="shared" si="13"/>
        <v>15.33</v>
      </c>
      <c r="DY6" s="22">
        <f t="shared" si="13"/>
        <v>16.760000000000002</v>
      </c>
      <c r="DZ6" s="22">
        <f t="shared" si="13"/>
        <v>18.57</v>
      </c>
      <c r="EA6" s="22">
        <f t="shared" si="13"/>
        <v>21.14</v>
      </c>
      <c r="EB6" s="22">
        <f t="shared" si="13"/>
        <v>22.12</v>
      </c>
      <c r="EC6" s="21" t="str">
        <f>IF(EC7="","",IF(EC7="-","【-】","【"&amp;SUBSTITUTE(TEXT(EC7,"#,##0.00"),"-","△")&amp;"】"))</f>
        <v>【23.75】</v>
      </c>
      <c r="ED6" s="22">
        <f>IF(ED7="",NA(),ED7)</f>
        <v>0.24</v>
      </c>
      <c r="EE6" s="22">
        <f t="shared" ref="EE6:EM6" si="14">IF(EE7="",NA(),EE7)</f>
        <v>0.1</v>
      </c>
      <c r="EF6" s="21">
        <f t="shared" si="14"/>
        <v>0</v>
      </c>
      <c r="EG6" s="22">
        <f t="shared" si="14"/>
        <v>0.09</v>
      </c>
      <c r="EH6" s="22">
        <f t="shared" si="14"/>
        <v>0.02</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15">
      <c r="A7" s="15"/>
      <c r="B7" s="24">
        <v>2022</v>
      </c>
      <c r="C7" s="24">
        <v>64025</v>
      </c>
      <c r="D7" s="24">
        <v>46</v>
      </c>
      <c r="E7" s="24">
        <v>1</v>
      </c>
      <c r="F7" s="24">
        <v>0</v>
      </c>
      <c r="G7" s="24">
        <v>1</v>
      </c>
      <c r="H7" s="24" t="s">
        <v>92</v>
      </c>
      <c r="I7" s="24" t="s">
        <v>93</v>
      </c>
      <c r="J7" s="24" t="s">
        <v>94</v>
      </c>
      <c r="K7" s="24" t="s">
        <v>95</v>
      </c>
      <c r="L7" s="24" t="s">
        <v>96</v>
      </c>
      <c r="M7" s="24" t="s">
        <v>97</v>
      </c>
      <c r="N7" s="25" t="s">
        <v>98</v>
      </c>
      <c r="O7" s="25">
        <v>85.59</v>
      </c>
      <c r="P7" s="25">
        <v>98.14</v>
      </c>
      <c r="Q7" s="25">
        <v>4180</v>
      </c>
      <c r="R7" s="25">
        <v>12758</v>
      </c>
      <c r="S7" s="25">
        <v>157.71</v>
      </c>
      <c r="T7" s="25">
        <v>80.900000000000006</v>
      </c>
      <c r="U7" s="25">
        <v>12420</v>
      </c>
      <c r="V7" s="25">
        <v>59.26</v>
      </c>
      <c r="W7" s="25">
        <v>209.58</v>
      </c>
      <c r="X7" s="25">
        <v>112.96</v>
      </c>
      <c r="Y7" s="25">
        <v>112.87</v>
      </c>
      <c r="Z7" s="25">
        <v>113.57</v>
      </c>
      <c r="AA7" s="25">
        <v>112.68</v>
      </c>
      <c r="AB7" s="25">
        <v>108.94</v>
      </c>
      <c r="AC7" s="25">
        <v>108.76</v>
      </c>
      <c r="AD7" s="25">
        <v>108.46</v>
      </c>
      <c r="AE7" s="25">
        <v>109.02</v>
      </c>
      <c r="AF7" s="25">
        <v>107.81</v>
      </c>
      <c r="AG7" s="25">
        <v>107.21</v>
      </c>
      <c r="AH7" s="25">
        <v>108.7</v>
      </c>
      <c r="AI7" s="25">
        <v>0</v>
      </c>
      <c r="AJ7" s="25">
        <v>0</v>
      </c>
      <c r="AK7" s="25">
        <v>0</v>
      </c>
      <c r="AL7" s="25">
        <v>0</v>
      </c>
      <c r="AM7" s="25">
        <v>0</v>
      </c>
      <c r="AN7" s="25">
        <v>7.48</v>
      </c>
      <c r="AO7" s="25">
        <v>11.94</v>
      </c>
      <c r="AP7" s="25">
        <v>11</v>
      </c>
      <c r="AQ7" s="25">
        <v>8.86</v>
      </c>
      <c r="AR7" s="25">
        <v>7.65</v>
      </c>
      <c r="AS7" s="25">
        <v>1.34</v>
      </c>
      <c r="AT7" s="25">
        <v>550.57000000000005</v>
      </c>
      <c r="AU7" s="25">
        <v>522.11</v>
      </c>
      <c r="AV7" s="25">
        <v>411.14</v>
      </c>
      <c r="AW7" s="25">
        <v>366.75</v>
      </c>
      <c r="AX7" s="25">
        <v>479.79</v>
      </c>
      <c r="AY7" s="25">
        <v>359.7</v>
      </c>
      <c r="AZ7" s="25">
        <v>362.93</v>
      </c>
      <c r="BA7" s="25">
        <v>371.81</v>
      </c>
      <c r="BB7" s="25">
        <v>384.23</v>
      </c>
      <c r="BC7" s="25">
        <v>364.3</v>
      </c>
      <c r="BD7" s="25">
        <v>252.29</v>
      </c>
      <c r="BE7" s="25">
        <v>232.9</v>
      </c>
      <c r="BF7" s="25">
        <v>212.06</v>
      </c>
      <c r="BG7" s="25">
        <v>183.77</v>
      </c>
      <c r="BH7" s="25">
        <v>152.69</v>
      </c>
      <c r="BI7" s="25">
        <v>136.54</v>
      </c>
      <c r="BJ7" s="25">
        <v>447.01</v>
      </c>
      <c r="BK7" s="25">
        <v>439.05</v>
      </c>
      <c r="BL7" s="25">
        <v>465.85</v>
      </c>
      <c r="BM7" s="25">
        <v>439.43</v>
      </c>
      <c r="BN7" s="25">
        <v>438.41</v>
      </c>
      <c r="BO7" s="25">
        <v>268.07</v>
      </c>
      <c r="BP7" s="25">
        <v>107.47</v>
      </c>
      <c r="BQ7" s="25">
        <v>106.23</v>
      </c>
      <c r="BR7" s="25">
        <v>108.27</v>
      </c>
      <c r="BS7" s="25">
        <v>107.47</v>
      </c>
      <c r="BT7" s="25">
        <v>103.71</v>
      </c>
      <c r="BU7" s="25">
        <v>95.81</v>
      </c>
      <c r="BV7" s="25">
        <v>95.26</v>
      </c>
      <c r="BW7" s="25">
        <v>92.39</v>
      </c>
      <c r="BX7" s="25">
        <v>94.41</v>
      </c>
      <c r="BY7" s="25">
        <v>90.96</v>
      </c>
      <c r="BZ7" s="25">
        <v>97.47</v>
      </c>
      <c r="CA7" s="25">
        <v>187.54</v>
      </c>
      <c r="CB7" s="25">
        <v>191.6</v>
      </c>
      <c r="CC7" s="25">
        <v>187.7</v>
      </c>
      <c r="CD7" s="25">
        <v>189.25</v>
      </c>
      <c r="CE7" s="25">
        <v>197.21</v>
      </c>
      <c r="CF7" s="25">
        <v>189.58</v>
      </c>
      <c r="CG7" s="25">
        <v>192.82</v>
      </c>
      <c r="CH7" s="25">
        <v>192.98</v>
      </c>
      <c r="CI7" s="25">
        <v>192.13</v>
      </c>
      <c r="CJ7" s="25">
        <v>197.04</v>
      </c>
      <c r="CK7" s="25">
        <v>174.75</v>
      </c>
      <c r="CL7" s="25">
        <v>41.12</v>
      </c>
      <c r="CM7" s="25">
        <v>40.29</v>
      </c>
      <c r="CN7" s="25">
        <v>40.159999999999997</v>
      </c>
      <c r="CO7" s="25">
        <v>40.479999999999997</v>
      </c>
      <c r="CP7" s="25">
        <v>40.78</v>
      </c>
      <c r="CQ7" s="25">
        <v>55.22</v>
      </c>
      <c r="CR7" s="25">
        <v>54.05</v>
      </c>
      <c r="CS7" s="25">
        <v>54.43</v>
      </c>
      <c r="CT7" s="25">
        <v>53.87</v>
      </c>
      <c r="CU7" s="25">
        <v>54.49</v>
      </c>
      <c r="CV7" s="25">
        <v>59.97</v>
      </c>
      <c r="CW7" s="25">
        <v>93.94</v>
      </c>
      <c r="CX7" s="25">
        <v>91.55</v>
      </c>
      <c r="CY7" s="25">
        <v>91.88</v>
      </c>
      <c r="CZ7" s="25">
        <v>91.87</v>
      </c>
      <c r="DA7" s="25">
        <v>88.96</v>
      </c>
      <c r="DB7" s="25">
        <v>80.930000000000007</v>
      </c>
      <c r="DC7" s="25">
        <v>80.510000000000005</v>
      </c>
      <c r="DD7" s="25">
        <v>79.44</v>
      </c>
      <c r="DE7" s="25">
        <v>79.489999999999995</v>
      </c>
      <c r="DF7" s="25">
        <v>78.8</v>
      </c>
      <c r="DG7" s="25">
        <v>89.76</v>
      </c>
      <c r="DH7" s="25">
        <v>58.37</v>
      </c>
      <c r="DI7" s="25">
        <v>59.71</v>
      </c>
      <c r="DJ7" s="25">
        <v>60.4</v>
      </c>
      <c r="DK7" s="25">
        <v>61.88</v>
      </c>
      <c r="DL7" s="25">
        <v>63.49</v>
      </c>
      <c r="DM7" s="25">
        <v>47.97</v>
      </c>
      <c r="DN7" s="25">
        <v>49.12</v>
      </c>
      <c r="DO7" s="25">
        <v>49.39</v>
      </c>
      <c r="DP7" s="25">
        <v>50.75</v>
      </c>
      <c r="DQ7" s="25">
        <v>51.72</v>
      </c>
      <c r="DR7" s="25">
        <v>51.51</v>
      </c>
      <c r="DS7" s="25">
        <v>7.19</v>
      </c>
      <c r="DT7" s="25">
        <v>7.61</v>
      </c>
      <c r="DU7" s="25">
        <v>9.61</v>
      </c>
      <c r="DV7" s="25">
        <v>10.53</v>
      </c>
      <c r="DW7" s="25">
        <v>16</v>
      </c>
      <c r="DX7" s="25">
        <v>15.33</v>
      </c>
      <c r="DY7" s="25">
        <v>16.760000000000002</v>
      </c>
      <c r="DZ7" s="25">
        <v>18.57</v>
      </c>
      <c r="EA7" s="25">
        <v>21.14</v>
      </c>
      <c r="EB7" s="25">
        <v>22.12</v>
      </c>
      <c r="EC7" s="25">
        <v>23.75</v>
      </c>
      <c r="ED7" s="25">
        <v>0.24</v>
      </c>
      <c r="EE7" s="25">
        <v>0.1</v>
      </c>
      <c r="EF7" s="25">
        <v>0</v>
      </c>
      <c r="EG7" s="25">
        <v>0.09</v>
      </c>
      <c r="EH7" s="25">
        <v>0.02</v>
      </c>
      <c r="EI7" s="25">
        <v>0.43</v>
      </c>
      <c r="EJ7" s="25">
        <v>0.42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菅原　保文</cp:lastModifiedBy>
  <cp:lastPrinted>2024-01-22T01:28:28Z</cp:lastPrinted>
  <dcterms:created xsi:type="dcterms:W3CDTF">2023-12-05T00:49:20Z</dcterms:created>
  <dcterms:modified xsi:type="dcterms:W3CDTF">2024-01-22T01:32:36Z</dcterms:modified>
  <cp:category/>
</cp:coreProperties>
</file>