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iidebook\共有\600_地域整備課\300_上下水道室\00_全体\03_報告物\R5\20240116_ 【調査依頼：123 15時〆切】公営企業に係る経営比較分析表(令和４年度決算)の分析等について\"/>
    </mc:Choice>
  </mc:AlternateContent>
  <xr:revisionPtr revIDLastSave="0" documentId="13_ncr:1_{25124320-516B-4FE1-95EF-E1609F69432E}" xr6:coauthVersionLast="47" xr6:coauthVersionMax="47" xr10:uidLastSave="{00000000-0000-0000-0000-000000000000}"/>
  <workbookProtection workbookAlgorithmName="SHA-512" workbookHashValue="E6q9MLkWrLWpIylLL7avPx/HDV4IoIU5GzexbiPcEgNQ1Z70mxFJQm8WFUCivrIa817XDCAf52KJ4UQxoTJK6Q==" workbookSaltValue="3NEPzfkXhp33nACbKQ494g==" workbookSpinCount="100000" lockStructure="1"/>
  <bookViews>
    <workbookView xWindow="885" yWindow="1665" windowWidth="27540" windowHeight="1428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H86" i="4"/>
  <c r="E86" i="4"/>
  <c r="AT10" i="4"/>
  <c r="AL10" i="4"/>
  <c r="I10" i="4"/>
  <c r="B10" i="4"/>
  <c r="P8" i="4"/>
  <c r="I8"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<sst xmlns="http://schemas.openxmlformats.org/spreadsheetml/2006/main" count="236" uniqueCount="119">
  <si>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</si>
  <si>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</si>
  <si>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</si>
  <si>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</si>
  <si>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</si>
  <si>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</si>
  <si>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</si>
  <si>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</si>
  <si>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</si>
  <si>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</si>
  <si>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</si>
  <si>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</si>
  <si>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</si>
  <si>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</si>
  <si>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</si>
  <si>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</si>
  <si>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</si>
  <si>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</si>
  <si>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</si>
  <si>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</si>
  <si>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</si>
  <si>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</si>
  <si>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</si>
  <si>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</si>
  <si>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</si>
  <si>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</si>
  <si>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</si>
  <si>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</si>
  <si>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</si>
  <si>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</si>
  <si>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</si>
  <si>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</si>
  <si>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</si>
  <si>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</si>
  <si>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</si>
  <si>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</si>
  <si>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</si>
  <si>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</si>
  <si>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</si>
  <si>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</si>
  <si>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</si>
  <si>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</si>
  <si>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</si>
  <si>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</si>
  <si>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</si>
  <si>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</si>
  <si>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</si>
  <si>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</si>
  <si>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</si>
  <si>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</si>
  <si>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</si>
  <si>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</si>
  <si>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</si>
  <si>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</si>
  <si>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</si>
  <si>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</si>
  <si>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</si>
  <si>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</si>
  <si>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</si>
  <si>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</si>
  <si>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</si>
  <si>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</si>
  <si>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</si>
  <si>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</si>
  <si>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</si>
  <si>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</si>
  <si>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</si>
  <si>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</si>
  <si>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</si>
  <si>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</si>
  <si>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</si>
  <si>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</si>
  <si>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</si>
  <si>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</si>
  <si>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</si>
  <si>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</si>
  <si>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</si>
  <si>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</si>
  <si>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</si>
  <si>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</si>
  <si>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</si>
  <si>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</si>
  <si>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</si>
  <si>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</si>
  <si>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</si>
  <si>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</si>
  <si>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</si>
  <si>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</si>
  <si>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</si>
  <si>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</si>
  <si>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</si>
  <si>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</si>
  <si>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</si>
  <si>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</si>
  <si>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</si>
  <si>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</si>
  <si>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</si>
  <si>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</si>
  <si>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</si>
  <si>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</si>
  <si>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</si>
  <si>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</si>
  <si>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</si>
  <si>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</si>
  <si>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</si>
  <si>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</si>
  <si>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</si>
  <si>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</si>
  <si>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</si>
  <si>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</si>
  <si>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</si>
  <si>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</si>
  <si>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</si>
  <si>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</si>
  <si>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</si>
  <si>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</si>
  <si>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昭和61年の事業開始から順次施設整備を進めてきた。最も早く整備した地区は30年以上が経過していることから計画的な設備更新の検討、準備期に到達している。</t>
    <phoneticPr fontId="4"/>
  </si>
  <si>
    <t>　処理施設の老朽化対策として、長寿命化など計画的な更新を検討し、料金水準適正化の検討、公債費抑制のため起債事業を精査しながら他会計繰入金の依存割合を小さくする必要がある。しかし、人口の減少、高齢化が進行している当町の状況にあってライフライン料金の値上げは行政サービスの低下に繋がりかねず慎重にならざるを得ない。
　老朽化施設も多くかかえていることから、施設統廃合、ダウンサイジング、広域連携等持続可能な将来検討をしていく。
　集合処理方式と個別処理方式を比較した場合、汚水処理原価では個別処理方式にその優位性が存在した。本町のような散居集落において今後生活排水処理事業を推進していくとき、経済的より優位な方法を更新時においても選択していく。</t>
    <rPh sb="260" eb="261">
      <t>ホン</t>
    </rPh>
    <phoneticPr fontId="4"/>
  </si>
  <si>
    <t>　①から、収益に対し費用の方が大きく他会計繰入金への依存割合が依然として高くなっている。老朽化する施設の維持管理費が増大する一方で、人口減少などにより料金収入が減少していることが要因として挙げられる。さらに、令和4年8月に本町を襲った豪雨により、農業集落排水施設（管路や機械設備）が被災したことによる災害復旧費用が生じたことが、当該年度においては大きい要因となっている。
　④から、類似団体と比してはるかに高い数値で推移している。投資的事業が続いているため、企業債残高が増えていることが影響している。
　⑤から、使用料収入以外に依存している割合が高い。令和2年度から、公営企業化に向け取り組んでおり、今後、事業に係る費用の削減は当然のことながら、使用料の見直しを行い、適正な料金体系の構築を図っていきたい。
　⑥から、人口減少と散居集落等管路の非効率が汚水処理費を上げる要因となっており、さらには、収益的収支比率と同様の要因から、前年度比で35.0ポイントも増加したが、ようやく類似団体と同程度の数値を示してきた。
　⑦から、人口減少もあって施設の利用効率は40％前後となっている。現在の数値から、施設統合も検討しなければならない。
　⑧から、今後農業集落排水施設の整備完了に向かい水洗化率は上昇が見込まれる。水洗化率100％に向けて更に努力していく。</t>
    <rPh sb="31" eb="33">
      <t>イゼン</t>
    </rPh>
    <rPh sb="36" eb="37">
      <t>タカ</t>
    </rPh>
    <rPh sb="132" eb="134">
      <t>カンロ</t>
    </rPh>
    <rPh sb="135" eb="137">
      <t>キカイ</t>
    </rPh>
    <rPh sb="137" eb="139">
      <t>セツビ</t>
    </rPh>
    <rPh sb="150" eb="152">
      <t>サイガイ</t>
    </rPh>
    <rPh sb="157" eb="158">
      <t>ショウ</t>
    </rPh>
    <rPh sb="399" eb="402">
      <t>シュウエキテキ</t>
    </rPh>
    <rPh sb="402" eb="404">
      <t>シュウシ</t>
    </rPh>
    <rPh sb="404" eb="406">
      <t>ヒリツ</t>
    </rPh>
    <rPh sb="407" eb="409">
      <t>ドウヨウ</t>
    </rPh>
    <rPh sb="410" eb="412">
      <t>ヨウイン</t>
    </rPh>
    <rPh sb="415" eb="418">
      <t>ゼンネンド</t>
    </rPh>
    <rPh sb="418" eb="419">
      <t>ヒ</t>
    </rPh>
    <rPh sb="429" eb="431">
      <t>ゾウカ</t>
    </rPh>
    <rPh sb="524" eb="526">
      <t>ノウギョウ</t>
    </rPh>
    <rPh sb="526" eb="528">
      <t>シュウラク</t>
    </rPh>
    <rPh sb="528" eb="530">
      <t>ハイスイ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</si>
</sst>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55F-41B2-B5FB-F615B34096D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0.02</c:v>
                </c:pt>
                <c:pt idx="3">
                  <c:v>0.01</c:v>
                </c:pt>
                <c:pt idx="4">
                  <c:v>0.01</c:v>
                </c:pt>
              </c:numCache>
            </c:numRef>
          </c:val>
          <c:smooth val="0"/>
          <c:extLst>
            <c:ext xmlns:c16="http://schemas.microsoft.com/office/drawing/2014/chart" uri="{C3380CC4-5D6E-409C-BE32-E72D297353CC}">
              <c16:uniqueId val="{00000001-755F-41B2-B5FB-F615B34096D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40.79</c:v>
                </c:pt>
                <c:pt idx="1">
                  <c:v>40.43</c:v>
                </c:pt>
                <c:pt idx="2">
                  <c:v>40.43</c:v>
                </c:pt>
                <c:pt idx="3">
                  <c:v>41.9</c:v>
                </c:pt>
                <c:pt idx="4">
                  <c:v>40.93</c:v>
                </c:pt>
              </c:numCache>
            </c:numRef>
          </c:val>
          <c:extLst>
            <c:ext xmlns:c16="http://schemas.microsoft.com/office/drawing/2014/chart" uri="{C3380CC4-5D6E-409C-BE32-E72D297353CC}">
              <c16:uniqueId val="{00000000-A9AA-46AE-96F7-6DFE50B1850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55.26</c:v>
                </c:pt>
                <c:pt idx="3">
                  <c:v>54.54</c:v>
                </c:pt>
                <c:pt idx="4">
                  <c:v>52.9</c:v>
                </c:pt>
              </c:numCache>
            </c:numRef>
          </c:val>
          <c:smooth val="0"/>
          <c:extLst>
            <c:ext xmlns:c16="http://schemas.microsoft.com/office/drawing/2014/chart" uri="{C3380CC4-5D6E-409C-BE32-E72D297353CC}">
              <c16:uniqueId val="{00000001-A9AA-46AE-96F7-6DFE50B1850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93.97</c:v>
                </c:pt>
                <c:pt idx="1">
                  <c:v>95.16</c:v>
                </c:pt>
                <c:pt idx="2">
                  <c:v>95.95</c:v>
                </c:pt>
                <c:pt idx="3">
                  <c:v>94.64</c:v>
                </c:pt>
                <c:pt idx="4">
                  <c:v>94.78</c:v>
                </c:pt>
              </c:numCache>
            </c:numRef>
          </c:val>
          <c:extLst>
            <c:ext xmlns:c16="http://schemas.microsoft.com/office/drawing/2014/chart" uri="{C3380CC4-5D6E-409C-BE32-E72D297353CC}">
              <c16:uniqueId val="{00000000-226C-4103-A0EF-E472DF75570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90.52</c:v>
                </c:pt>
                <c:pt idx="3">
                  <c:v>90.3</c:v>
                </c:pt>
                <c:pt idx="4">
                  <c:v>90.3</c:v>
                </c:pt>
              </c:numCache>
            </c:numRef>
          </c:val>
          <c:smooth val="0"/>
          <c:extLst>
            <c:ext xmlns:c16="http://schemas.microsoft.com/office/drawing/2014/chart" uri="{C3380CC4-5D6E-409C-BE32-E72D297353CC}">
              <c16:uniqueId val="{00000001-226C-4103-A0EF-E472DF75570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43.87</c:v>
                </c:pt>
                <c:pt idx="1">
                  <c:v>41.8</c:v>
                </c:pt>
                <c:pt idx="2">
                  <c:v>42.61</c:v>
                </c:pt>
                <c:pt idx="3">
                  <c:v>39.06</c:v>
                </c:pt>
                <c:pt idx="4">
                  <c:v>40.94</c:v>
                </c:pt>
              </c:numCache>
            </c:numRef>
          </c:val>
          <c:extLst>
            <c:ext xmlns:c16="http://schemas.microsoft.com/office/drawing/2014/chart" uri="{C3380CC4-5D6E-409C-BE32-E72D297353CC}">
              <c16:uniqueId val="{00000000-F04A-4137-BC4E-1D4BB082C3E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4A-4137-BC4E-1D4BB082C3E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0A3-45A9-9EB9-01B08E027E3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A3-45A9-9EB9-01B08E027E3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1A6-4350-9D6D-3F967321B3F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A6-4350-9D6D-3F967321B3F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65-48B2-92B6-D3F348565BE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65-48B2-92B6-D3F348565BE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68-45FB-B376-858C46FDE07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68-45FB-B376-858C46FDE07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3228.58</c:v>
                </c:pt>
                <c:pt idx="1">
                  <c:v>3261.35</c:v>
                </c:pt>
                <c:pt idx="2">
                  <c:v>3286.47</c:v>
                </c:pt>
                <c:pt idx="3">
                  <c:v>3036.18</c:v>
                </c:pt>
                <c:pt idx="4">
                  <c:v>3051.49</c:v>
                </c:pt>
              </c:numCache>
            </c:numRef>
          </c:val>
          <c:extLst>
            <c:ext xmlns:c16="http://schemas.microsoft.com/office/drawing/2014/chart" uri="{C3380CC4-5D6E-409C-BE32-E72D297353CC}">
              <c16:uniqueId val="{00000000-BC2F-4AC3-A77E-1B6D8405B91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783.8</c:v>
                </c:pt>
                <c:pt idx="3">
                  <c:v>778.81</c:v>
                </c:pt>
                <c:pt idx="4">
                  <c:v>718.49</c:v>
                </c:pt>
              </c:numCache>
            </c:numRef>
          </c:val>
          <c:smooth val="0"/>
          <c:extLst>
            <c:ext xmlns:c16="http://schemas.microsoft.com/office/drawing/2014/chart" uri="{C3380CC4-5D6E-409C-BE32-E72D297353CC}">
              <c16:uniqueId val="{00000001-BC2F-4AC3-A77E-1B6D8405B91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28.65</c:v>
                </c:pt>
                <c:pt idx="1">
                  <c:v>85.53</c:v>
                </c:pt>
                <c:pt idx="2">
                  <c:v>76.34</c:v>
                </c:pt>
                <c:pt idx="3">
                  <c:v>85.12</c:v>
                </c:pt>
                <c:pt idx="4">
                  <c:v>72.290000000000006</c:v>
                </c:pt>
              </c:numCache>
            </c:numRef>
          </c:val>
          <c:extLst>
            <c:ext xmlns:c16="http://schemas.microsoft.com/office/drawing/2014/chart" uri="{C3380CC4-5D6E-409C-BE32-E72D297353CC}">
              <c16:uniqueId val="{00000000-C758-4982-9DCC-79F64E7AC40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68.11</c:v>
                </c:pt>
                <c:pt idx="3">
                  <c:v>67.23</c:v>
                </c:pt>
                <c:pt idx="4">
                  <c:v>61.82</c:v>
                </c:pt>
              </c:numCache>
            </c:numRef>
          </c:val>
          <c:smooth val="0"/>
          <c:extLst>
            <c:ext xmlns:c16="http://schemas.microsoft.com/office/drawing/2014/chart" uri="{C3380CC4-5D6E-409C-BE32-E72D297353CC}">
              <c16:uniqueId val="{00000001-C758-4982-9DCC-79F64E7AC40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556.36</c:v>
                </c:pt>
                <c:pt idx="1">
                  <c:v>185.94</c:v>
                </c:pt>
                <c:pt idx="2">
                  <c:v>214.25</c:v>
                </c:pt>
                <c:pt idx="3">
                  <c:v>190.37</c:v>
                </c:pt>
                <c:pt idx="4">
                  <c:v>225.34</c:v>
                </c:pt>
              </c:numCache>
            </c:numRef>
          </c:val>
          <c:extLst>
            <c:ext xmlns:c16="http://schemas.microsoft.com/office/drawing/2014/chart" uri="{C3380CC4-5D6E-409C-BE32-E72D297353CC}">
              <c16:uniqueId val="{00000000-274A-43D3-87BC-42E43CAB93A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222.41</c:v>
                </c:pt>
                <c:pt idx="3">
                  <c:v>228.21</c:v>
                </c:pt>
                <c:pt idx="4">
                  <c:v>246.9</c:v>
                </c:pt>
              </c:numCache>
            </c:numRef>
          </c:val>
          <c:smooth val="0"/>
          <c:extLst>
            <c:ext xmlns:c16="http://schemas.microsoft.com/office/drawing/2014/chart" uri="{C3380CC4-5D6E-409C-BE32-E72D297353CC}">
              <c16:uniqueId val="{00000001-274A-43D3-87BC-42E43CAB93A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S52" zoomScaleNormal="100" workbookViewId="0">
      <selection activeCell="CB29" sqref="CB2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飯豊町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F1</v>
      </c>
      <c r="X8" s="35"/>
      <c r="Y8" s="35"/>
      <c r="Z8" s="35"/>
      <c r="AA8" s="35"/>
      <c r="AB8" s="35"/>
      <c r="AC8" s="35"/>
      <c r="AD8" s="36" t="str">
        <f>データ!$M$6</f>
        <v>非設置</v>
      </c>
      <c r="AE8" s="36"/>
      <c r="AF8" s="36"/>
      <c r="AG8" s="36"/>
      <c r="AH8" s="36"/>
      <c r="AI8" s="36"/>
      <c r="AJ8" s="36"/>
      <c r="AK8" s="3"/>
      <c r="AL8" s="37">
        <f>データ!S6</f>
        <v>6530</v>
      </c>
      <c r="AM8" s="37"/>
      <c r="AN8" s="37"/>
      <c r="AO8" s="37"/>
      <c r="AP8" s="37"/>
      <c r="AQ8" s="37"/>
      <c r="AR8" s="37"/>
      <c r="AS8" s="37"/>
      <c r="AT8" s="38">
        <f>データ!T6</f>
        <v>329.41</v>
      </c>
      <c r="AU8" s="38"/>
      <c r="AV8" s="38"/>
      <c r="AW8" s="38"/>
      <c r="AX8" s="38"/>
      <c r="AY8" s="38"/>
      <c r="AZ8" s="38"/>
      <c r="BA8" s="38"/>
      <c r="BB8" s="38">
        <f>データ!U6</f>
        <v>19.82</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76.010000000000005</v>
      </c>
      <c r="Q10" s="38"/>
      <c r="R10" s="38"/>
      <c r="S10" s="38"/>
      <c r="T10" s="38"/>
      <c r="U10" s="38"/>
      <c r="V10" s="38"/>
      <c r="W10" s="38">
        <f>データ!Q6</f>
        <v>81.56</v>
      </c>
      <c r="X10" s="38"/>
      <c r="Y10" s="38"/>
      <c r="Z10" s="38"/>
      <c r="AA10" s="38"/>
      <c r="AB10" s="38"/>
      <c r="AC10" s="38"/>
      <c r="AD10" s="37">
        <f>データ!R6</f>
        <v>3080</v>
      </c>
      <c r="AE10" s="37"/>
      <c r="AF10" s="37"/>
      <c r="AG10" s="37"/>
      <c r="AH10" s="37"/>
      <c r="AI10" s="37"/>
      <c r="AJ10" s="37"/>
      <c r="AK10" s="2"/>
      <c r="AL10" s="37">
        <f>データ!V6</f>
        <v>4940</v>
      </c>
      <c r="AM10" s="37"/>
      <c r="AN10" s="37"/>
      <c r="AO10" s="37"/>
      <c r="AP10" s="37"/>
      <c r="AQ10" s="37"/>
      <c r="AR10" s="37"/>
      <c r="AS10" s="37"/>
      <c r="AT10" s="38">
        <f>データ!W6</f>
        <v>4.2</v>
      </c>
      <c r="AU10" s="38"/>
      <c r="AV10" s="38"/>
      <c r="AW10" s="38"/>
      <c r="AX10" s="38"/>
      <c r="AY10" s="38"/>
      <c r="AZ10" s="38"/>
      <c r="BA10" s="38"/>
      <c r="BB10" s="38">
        <f>データ!X6</f>
        <v>1176.19</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118</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116</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117</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43</v>
      </c>
      <c r="O86" s="12" t="str">
        <f>データ!EO6</f>
        <v>【0.02】</v>
      </c>
    </row>
  </sheetData>
  <sheetProtection algorithmName="SHA-512" hashValue="LgMkiVO0eqsMCkIj079KcxKgH46h7ThhBUwvUCXLfZizF2yegRtxvUHiK0zq1JPpWo9tR2ABj5kXmnPv9qIsnw==" saltValue="dxLRR/dZSV80sQkl3n/Em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7" t="s">
        <v>54</v>
      </c>
      <c r="I3" s="68"/>
      <c r="J3" s="68"/>
      <c r="K3" s="68"/>
      <c r="L3" s="68"/>
      <c r="M3" s="68"/>
      <c r="N3" s="68"/>
      <c r="O3" s="68"/>
      <c r="P3" s="68"/>
      <c r="Q3" s="68"/>
      <c r="R3" s="68"/>
      <c r="S3" s="68"/>
      <c r="T3" s="68"/>
      <c r="U3" s="68"/>
      <c r="V3" s="68"/>
      <c r="W3" s="68"/>
      <c r="X3" s="69"/>
      <c r="Y3" s="73" t="s">
        <v>55</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56</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5" x14ac:dyDescent="0.15">
      <c r="A4" s="14" t="s">
        <v>57</v>
      </c>
      <c r="B4" s="16"/>
      <c r="C4" s="16"/>
      <c r="D4" s="16"/>
      <c r="E4" s="16"/>
      <c r="F4" s="16"/>
      <c r="G4" s="16"/>
      <c r="H4" s="70"/>
      <c r="I4" s="71"/>
      <c r="J4" s="71"/>
      <c r="K4" s="71"/>
      <c r="L4" s="71"/>
      <c r="M4" s="71"/>
      <c r="N4" s="71"/>
      <c r="O4" s="71"/>
      <c r="P4" s="71"/>
      <c r="Q4" s="71"/>
      <c r="R4" s="71"/>
      <c r="S4" s="71"/>
      <c r="T4" s="71"/>
      <c r="U4" s="71"/>
      <c r="V4" s="71"/>
      <c r="W4" s="71"/>
      <c r="X4" s="72"/>
      <c r="Y4" s="66" t="s">
        <v>58</v>
      </c>
      <c r="Z4" s="66"/>
      <c r="AA4" s="66"/>
      <c r="AB4" s="66"/>
      <c r="AC4" s="66"/>
      <c r="AD4" s="66"/>
      <c r="AE4" s="66"/>
      <c r="AF4" s="66"/>
      <c r="AG4" s="66"/>
      <c r="AH4" s="66"/>
      <c r="AI4" s="66"/>
      <c r="AJ4" s="66" t="s">
        <v>59</v>
      </c>
      <c r="AK4" s="66"/>
      <c r="AL4" s="66"/>
      <c r="AM4" s="66"/>
      <c r="AN4" s="66"/>
      <c r="AO4" s="66"/>
      <c r="AP4" s="66"/>
      <c r="AQ4" s="66"/>
      <c r="AR4" s="66"/>
      <c r="AS4" s="66"/>
      <c r="AT4" s="66"/>
      <c r="AU4" s="66" t="s">
        <v>60</v>
      </c>
      <c r="AV4" s="66"/>
      <c r="AW4" s="66"/>
      <c r="AX4" s="66"/>
      <c r="AY4" s="66"/>
      <c r="AZ4" s="66"/>
      <c r="BA4" s="66"/>
      <c r="BB4" s="66"/>
      <c r="BC4" s="66"/>
      <c r="BD4" s="66"/>
      <c r="BE4" s="66"/>
      <c r="BF4" s="66" t="s">
        <v>61</v>
      </c>
      <c r="BG4" s="66"/>
      <c r="BH4" s="66"/>
      <c r="BI4" s="66"/>
      <c r="BJ4" s="66"/>
      <c r="BK4" s="66"/>
      <c r="BL4" s="66"/>
      <c r="BM4" s="66"/>
      <c r="BN4" s="66"/>
      <c r="BO4" s="66"/>
      <c r="BP4" s="66"/>
      <c r="BQ4" s="66" t="s">
        <v>62</v>
      </c>
      <c r="BR4" s="66"/>
      <c r="BS4" s="66"/>
      <c r="BT4" s="66"/>
      <c r="BU4" s="66"/>
      <c r="BV4" s="66"/>
      <c r="BW4" s="66"/>
      <c r="BX4" s="66"/>
      <c r="BY4" s="66"/>
      <c r="BZ4" s="66"/>
      <c r="CA4" s="66"/>
      <c r="CB4" s="66" t="s">
        <v>63</v>
      </c>
      <c r="CC4" s="66"/>
      <c r="CD4" s="66"/>
      <c r="CE4" s="66"/>
      <c r="CF4" s="66"/>
      <c r="CG4" s="66"/>
      <c r="CH4" s="66"/>
      <c r="CI4" s="66"/>
      <c r="CJ4" s="66"/>
      <c r="CK4" s="66"/>
      <c r="CL4" s="66"/>
      <c r="CM4" s="66" t="s">
        <v>64</v>
      </c>
      <c r="CN4" s="66"/>
      <c r="CO4" s="66"/>
      <c r="CP4" s="66"/>
      <c r="CQ4" s="66"/>
      <c r="CR4" s="66"/>
      <c r="CS4" s="66"/>
      <c r="CT4" s="66"/>
      <c r="CU4" s="66"/>
      <c r="CV4" s="66"/>
      <c r="CW4" s="66"/>
      <c r="CX4" s="66" t="s">
        <v>65</v>
      </c>
      <c r="CY4" s="66"/>
      <c r="CZ4" s="66"/>
      <c r="DA4" s="66"/>
      <c r="DB4" s="66"/>
      <c r="DC4" s="66"/>
      <c r="DD4" s="66"/>
      <c r="DE4" s="66"/>
      <c r="DF4" s="66"/>
      <c r="DG4" s="66"/>
      <c r="DH4" s="66"/>
      <c r="DI4" s="66" t="s">
        <v>66</v>
      </c>
      <c r="DJ4" s="66"/>
      <c r="DK4" s="66"/>
      <c r="DL4" s="66"/>
      <c r="DM4" s="66"/>
      <c r="DN4" s="66"/>
      <c r="DO4" s="66"/>
      <c r="DP4" s="66"/>
      <c r="DQ4" s="66"/>
      <c r="DR4" s="66"/>
      <c r="DS4" s="66"/>
      <c r="DT4" s="66" t="s">
        <v>67</v>
      </c>
      <c r="DU4" s="66"/>
      <c r="DV4" s="66"/>
      <c r="DW4" s="66"/>
      <c r="DX4" s="66"/>
      <c r="DY4" s="66"/>
      <c r="DZ4" s="66"/>
      <c r="EA4" s="66"/>
      <c r="EB4" s="66"/>
      <c r="EC4" s="66"/>
      <c r="ED4" s="66"/>
      <c r="EE4" s="66" t="s">
        <v>68</v>
      </c>
      <c r="EF4" s="66"/>
      <c r="EG4" s="66"/>
      <c r="EH4" s="66"/>
      <c r="EI4" s="66"/>
      <c r="EJ4" s="66"/>
      <c r="EK4" s="66"/>
      <c r="EL4" s="66"/>
      <c r="EM4" s="66"/>
      <c r="EN4" s="66"/>
      <c r="EO4" s="66"/>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64033</v>
      </c>
      <c r="D6" s="19">
        <f t="shared" si="3"/>
        <v>47</v>
      </c>
      <c r="E6" s="19">
        <f t="shared" si="3"/>
        <v>17</v>
      </c>
      <c r="F6" s="19">
        <f t="shared" si="3"/>
        <v>5</v>
      </c>
      <c r="G6" s="19">
        <f t="shared" si="3"/>
        <v>0</v>
      </c>
      <c r="H6" s="19" t="str">
        <f t="shared" si="3"/>
        <v>山形県　飯豊町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76.010000000000005</v>
      </c>
      <c r="Q6" s="20">
        <f t="shared" si="3"/>
        <v>81.56</v>
      </c>
      <c r="R6" s="20">
        <f t="shared" si="3"/>
        <v>3080</v>
      </c>
      <c r="S6" s="20">
        <f t="shared" si="3"/>
        <v>6530</v>
      </c>
      <c r="T6" s="20">
        <f t="shared" si="3"/>
        <v>329.41</v>
      </c>
      <c r="U6" s="20">
        <f t="shared" si="3"/>
        <v>19.82</v>
      </c>
      <c r="V6" s="20">
        <f t="shared" si="3"/>
        <v>4940</v>
      </c>
      <c r="W6" s="20">
        <f t="shared" si="3"/>
        <v>4.2</v>
      </c>
      <c r="X6" s="20">
        <f t="shared" si="3"/>
        <v>1176.19</v>
      </c>
      <c r="Y6" s="21">
        <f>IF(Y7="",NA(),Y7)</f>
        <v>43.87</v>
      </c>
      <c r="Z6" s="21">
        <f t="shared" ref="Z6:AH6" si="4">IF(Z7="",NA(),Z7)</f>
        <v>41.8</v>
      </c>
      <c r="AA6" s="21">
        <f t="shared" si="4"/>
        <v>42.61</v>
      </c>
      <c r="AB6" s="21">
        <f t="shared" si="4"/>
        <v>39.06</v>
      </c>
      <c r="AC6" s="21">
        <f t="shared" si="4"/>
        <v>40.94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3228.58</v>
      </c>
      <c r="BG6" s="21">
        <f t="shared" ref="BG6:BO6" si="7">IF(BG7="",NA(),BG7)</f>
        <v>3261.35</v>
      </c>
      <c r="BH6" s="21">
        <f t="shared" si="7"/>
        <v>3286.47</v>
      </c>
      <c r="BI6" s="21">
        <f t="shared" si="7"/>
        <v>3036.18</v>
      </c>
      <c r="BJ6" s="21">
        <f t="shared" si="7"/>
        <v>3051.49</v>
      </c>
      <c r="BK6" s="21">
        <f t="shared" si="7"/>
        <v>789.46</v>
      </c>
      <c r="BL6" s="21">
        <f t="shared" si="7"/>
        <v>826.83</v>
      </c>
      <c r="BM6" s="21">
        <f t="shared" si="7"/>
        <v>783.8</v>
      </c>
      <c r="BN6" s="21">
        <f t="shared" si="7"/>
        <v>778.81</v>
      </c>
      <c r="BO6" s="21">
        <f t="shared" si="7"/>
        <v>718.49</v>
      </c>
      <c r="BP6" s="20" t="str">
        <f>IF(BP7="","",IF(BP7="-","【-】","【"&amp;SUBSTITUTE(TEXT(BP7,"#,##0.00"),"-","△")&amp;"】"))</f>
        <v>【809.19】</v>
      </c>
      <c r="BQ6" s="21">
        <f>IF(BQ7="",NA(),BQ7)</f>
        <v>28.65</v>
      </c>
      <c r="BR6" s="21">
        <f t="shared" ref="BR6:BZ6" si="8">IF(BR7="",NA(),BR7)</f>
        <v>85.53</v>
      </c>
      <c r="BS6" s="21">
        <f t="shared" si="8"/>
        <v>76.34</v>
      </c>
      <c r="BT6" s="21">
        <f t="shared" si="8"/>
        <v>85.12</v>
      </c>
      <c r="BU6" s="21">
        <f t="shared" si="8"/>
        <v>72.290000000000006</v>
      </c>
      <c r="BV6" s="21">
        <f t="shared" si="8"/>
        <v>57.77</v>
      </c>
      <c r="BW6" s="21">
        <f t="shared" si="8"/>
        <v>57.31</v>
      </c>
      <c r="BX6" s="21">
        <f t="shared" si="8"/>
        <v>68.11</v>
      </c>
      <c r="BY6" s="21">
        <f t="shared" si="8"/>
        <v>67.23</v>
      </c>
      <c r="BZ6" s="21">
        <f t="shared" si="8"/>
        <v>61.82</v>
      </c>
      <c r="CA6" s="20" t="str">
        <f>IF(CA7="","",IF(CA7="-","【-】","【"&amp;SUBSTITUTE(TEXT(CA7,"#,##0.00"),"-","△")&amp;"】"))</f>
        <v>【57.02】</v>
      </c>
      <c r="CB6" s="21">
        <f>IF(CB7="",NA(),CB7)</f>
        <v>556.36</v>
      </c>
      <c r="CC6" s="21">
        <f t="shared" ref="CC6:CK6" si="9">IF(CC7="",NA(),CC7)</f>
        <v>185.94</v>
      </c>
      <c r="CD6" s="21">
        <f t="shared" si="9"/>
        <v>214.25</v>
      </c>
      <c r="CE6" s="21">
        <f t="shared" si="9"/>
        <v>190.37</v>
      </c>
      <c r="CF6" s="21">
        <f t="shared" si="9"/>
        <v>225.34</v>
      </c>
      <c r="CG6" s="21">
        <f t="shared" si="9"/>
        <v>274.35000000000002</v>
      </c>
      <c r="CH6" s="21">
        <f t="shared" si="9"/>
        <v>273.52</v>
      </c>
      <c r="CI6" s="21">
        <f t="shared" si="9"/>
        <v>222.41</v>
      </c>
      <c r="CJ6" s="21">
        <f t="shared" si="9"/>
        <v>228.21</v>
      </c>
      <c r="CK6" s="21">
        <f t="shared" si="9"/>
        <v>246.9</v>
      </c>
      <c r="CL6" s="20" t="str">
        <f>IF(CL7="","",IF(CL7="-","【-】","【"&amp;SUBSTITUTE(TEXT(CL7,"#,##0.00"),"-","△")&amp;"】"))</f>
        <v>【273.68】</v>
      </c>
      <c r="CM6" s="21">
        <f>IF(CM7="",NA(),CM7)</f>
        <v>40.79</v>
      </c>
      <c r="CN6" s="21">
        <f t="shared" ref="CN6:CV6" si="10">IF(CN7="",NA(),CN7)</f>
        <v>40.43</v>
      </c>
      <c r="CO6" s="21">
        <f t="shared" si="10"/>
        <v>40.43</v>
      </c>
      <c r="CP6" s="21">
        <f t="shared" si="10"/>
        <v>41.9</v>
      </c>
      <c r="CQ6" s="21">
        <f t="shared" si="10"/>
        <v>40.93</v>
      </c>
      <c r="CR6" s="21">
        <f t="shared" si="10"/>
        <v>50.68</v>
      </c>
      <c r="CS6" s="21">
        <f t="shared" si="10"/>
        <v>50.14</v>
      </c>
      <c r="CT6" s="21">
        <f t="shared" si="10"/>
        <v>55.26</v>
      </c>
      <c r="CU6" s="21">
        <f t="shared" si="10"/>
        <v>54.54</v>
      </c>
      <c r="CV6" s="21">
        <f t="shared" si="10"/>
        <v>52.9</v>
      </c>
      <c r="CW6" s="20" t="str">
        <f>IF(CW7="","",IF(CW7="-","【-】","【"&amp;SUBSTITUTE(TEXT(CW7,"#,##0.00"),"-","△")&amp;"】"))</f>
        <v>【52.55】</v>
      </c>
      <c r="CX6" s="21">
        <f>IF(CX7="",NA(),CX7)</f>
        <v>93.97</v>
      </c>
      <c r="CY6" s="21">
        <f t="shared" ref="CY6:DG6" si="11">IF(CY7="",NA(),CY7)</f>
        <v>95.16</v>
      </c>
      <c r="CZ6" s="21">
        <f t="shared" si="11"/>
        <v>95.95</v>
      </c>
      <c r="DA6" s="21">
        <f t="shared" si="11"/>
        <v>94.64</v>
      </c>
      <c r="DB6" s="21">
        <f t="shared" si="11"/>
        <v>94.78</v>
      </c>
      <c r="DC6" s="21">
        <f t="shared" si="11"/>
        <v>84.86</v>
      </c>
      <c r="DD6" s="21">
        <f t="shared" si="11"/>
        <v>84.98</v>
      </c>
      <c r="DE6" s="21">
        <f t="shared" si="11"/>
        <v>90.52</v>
      </c>
      <c r="DF6" s="21">
        <f t="shared" si="11"/>
        <v>90.3</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0.02</v>
      </c>
      <c r="EM6" s="21">
        <f t="shared" si="14"/>
        <v>0.01</v>
      </c>
      <c r="EN6" s="21">
        <f t="shared" si="14"/>
        <v>0.01</v>
      </c>
      <c r="EO6" s="20" t="str">
        <f>IF(EO7="","",IF(EO7="-","【-】","【"&amp;SUBSTITUTE(TEXT(EO7,"#,##0.00"),"-","△")&amp;"】"))</f>
        <v>【0.02】</v>
      </c>
    </row>
    <row r="7" spans="1:145" s="22" customFormat="1" x14ac:dyDescent="0.15">
      <c r="A7" s="14"/>
      <c r="B7" s="23">
        <v>2022</v>
      </c>
      <c r="C7" s="23">
        <v>64033</v>
      </c>
      <c r="D7" s="23">
        <v>47</v>
      </c>
      <c r="E7" s="23">
        <v>17</v>
      </c>
      <c r="F7" s="23">
        <v>5</v>
      </c>
      <c r="G7" s="23">
        <v>0</v>
      </c>
      <c r="H7" s="23" t="s">
        <v>98</v>
      </c>
      <c r="I7" s="23" t="s">
        <v>99</v>
      </c>
      <c r="J7" s="23" t="s">
        <v>100</v>
      </c>
      <c r="K7" s="23" t="s">
        <v>101</v>
      </c>
      <c r="L7" s="23" t="s">
        <v>102</v>
      </c>
      <c r="M7" s="23" t="s">
        <v>103</v>
      </c>
      <c r="N7" s="24" t="s">
        <v>104</v>
      </c>
      <c r="O7" s="24" t="s">
        <v>105</v>
      </c>
      <c r="P7" s="24">
        <v>76.010000000000005</v>
      </c>
      <c r="Q7" s="24">
        <v>81.56</v>
      </c>
      <c r="R7" s="24">
        <v>3080</v>
      </c>
      <c r="S7" s="24">
        <v>6530</v>
      </c>
      <c r="T7" s="24">
        <v>329.41</v>
      </c>
      <c r="U7" s="24">
        <v>19.82</v>
      </c>
      <c r="V7" s="24">
        <v>4940</v>
      </c>
      <c r="W7" s="24">
        <v>4.2</v>
      </c>
      <c r="X7" s="24">
        <v>1176.19</v>
      </c>
      <c r="Y7" s="24">
        <v>43.87</v>
      </c>
      <c r="Z7" s="24">
        <v>41.8</v>
      </c>
      <c r="AA7" s="24">
        <v>42.61</v>
      </c>
      <c r="AB7" s="24">
        <v>39.06</v>
      </c>
      <c r="AC7" s="24">
        <v>40.94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3228.58</v>
      </c>
      <c r="BG7" s="24">
        <v>3261.35</v>
      </c>
      <c r="BH7" s="24">
        <v>3286.47</v>
      </c>
      <c r="BI7" s="24">
        <v>3036.18</v>
      </c>
      <c r="BJ7" s="24">
        <v>3051.49</v>
      </c>
      <c r="BK7" s="24">
        <v>789.46</v>
      </c>
      <c r="BL7" s="24">
        <v>826.83</v>
      </c>
      <c r="BM7" s="24">
        <v>783.8</v>
      </c>
      <c r="BN7" s="24">
        <v>778.81</v>
      </c>
      <c r="BO7" s="24">
        <v>718.49</v>
      </c>
      <c r="BP7" s="24">
        <v>809.19</v>
      </c>
      <c r="BQ7" s="24">
        <v>28.65</v>
      </c>
      <c r="BR7" s="24">
        <v>85.53</v>
      </c>
      <c r="BS7" s="24">
        <v>76.34</v>
      </c>
      <c r="BT7" s="24">
        <v>85.12</v>
      </c>
      <c r="BU7" s="24">
        <v>72.290000000000006</v>
      </c>
      <c r="BV7" s="24">
        <v>57.77</v>
      </c>
      <c r="BW7" s="24">
        <v>57.31</v>
      </c>
      <c r="BX7" s="24">
        <v>68.11</v>
      </c>
      <c r="BY7" s="24">
        <v>67.23</v>
      </c>
      <c r="BZ7" s="24">
        <v>61.82</v>
      </c>
      <c r="CA7" s="24">
        <v>57.02</v>
      </c>
      <c r="CB7" s="24">
        <v>556.36</v>
      </c>
      <c r="CC7" s="24">
        <v>185.94</v>
      </c>
      <c r="CD7" s="24">
        <v>214.25</v>
      </c>
      <c r="CE7" s="24">
        <v>190.37</v>
      </c>
      <c r="CF7" s="24">
        <v>225.34</v>
      </c>
      <c r="CG7" s="24">
        <v>274.35000000000002</v>
      </c>
      <c r="CH7" s="24">
        <v>273.52</v>
      </c>
      <c r="CI7" s="24">
        <v>222.41</v>
      </c>
      <c r="CJ7" s="24">
        <v>228.21</v>
      </c>
      <c r="CK7" s="24">
        <v>246.9</v>
      </c>
      <c r="CL7" s="24">
        <v>273.68</v>
      </c>
      <c r="CM7" s="24">
        <v>40.79</v>
      </c>
      <c r="CN7" s="24">
        <v>40.43</v>
      </c>
      <c r="CO7" s="24">
        <v>40.43</v>
      </c>
      <c r="CP7" s="24">
        <v>41.9</v>
      </c>
      <c r="CQ7" s="24">
        <v>40.93</v>
      </c>
      <c r="CR7" s="24">
        <v>50.68</v>
      </c>
      <c r="CS7" s="24">
        <v>50.14</v>
      </c>
      <c r="CT7" s="24">
        <v>55.26</v>
      </c>
      <c r="CU7" s="24">
        <v>54.54</v>
      </c>
      <c r="CV7" s="24">
        <v>52.9</v>
      </c>
      <c r="CW7" s="24">
        <v>52.55</v>
      </c>
      <c r="CX7" s="24">
        <v>93.97</v>
      </c>
      <c r="CY7" s="24">
        <v>95.16</v>
      </c>
      <c r="CZ7" s="24">
        <v>95.95</v>
      </c>
      <c r="DA7" s="24">
        <v>94.64</v>
      </c>
      <c r="DB7" s="24">
        <v>94.78</v>
      </c>
      <c r="DC7" s="24">
        <v>84.86</v>
      </c>
      <c r="DD7" s="24">
        <v>84.98</v>
      </c>
      <c r="DE7" s="24">
        <v>90.52</v>
      </c>
      <c r="DF7" s="24">
        <v>90.3</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0.02</v>
      </c>
      <c r="EM7" s="24">
        <v>0.01</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2023-12-12T02:52:31Z</dcterms:created>
  <dcterms:modified xsi:type="dcterms:W3CDTF">2024-01-24T03:00:42Z</dcterms:modified>
  <cp:category/>
</cp:coreProperties>
</file>