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8_★完成版★(HPアップロード用)\01_水道事業(簡水含む)〇\"/>
    </mc:Choice>
  </mc:AlternateContent>
  <workbookProtection workbookAlgorithmName="SHA-512" workbookHashValue="/ghVShK2G5dHz8Ec/FGSLRAqcpHTGv1e8FYO8TBeWu0OK+zaF6ptumnV4G2VWppgfMOc+bwLn+B1aNLClKmkHQ==" workbookSaltValue="aM7sCX12LJqCjteUm7ih/A==" workbookSpinCount="100000" lockStructure="1"/>
  <bookViews>
    <workbookView xWindow="-120" yWindow="-120" windowWidth="29040" windowHeight="15840" tabRatio="301"/>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BB10" i="4"/>
  <c r="AT10" i="4"/>
  <c r="W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<sst xmlns="http://schemas.openxmlformats.org/spreadsheetml/2006/main" count="228" uniqueCount="115">
  <si>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</si>
  <si>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</si>
  <si>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</si>
  <si>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</si>
  <si>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</si>
  <si>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</si>
  <si>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</si>
  <si>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</si>
  <si>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</si>
  <si>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</si>
  <si>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</si>
  <si>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</si>
  <si>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</si>
  <si>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</si>
  <si>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</si>
  <si>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</si>
  <si>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</si>
  <si>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</si>
  <si>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</si>
  <si>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</si>
  <si>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</si>
  <si>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</si>
  <si>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</si>
  <si>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</si>
  <si>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</si>
  <si>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</si>
  <si>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</si>
  <si>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</si>
  <si>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</si>
  <si>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</si>
  <si>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</si>
  <si>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</si>
  <si>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</si>
  <si>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</si>
  <si>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</si>
  <si>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</si>
  <si>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</si>
  <si>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</si>
  <si>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</si>
  <si>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</si>
  <si>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</si>
  <si>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</si>
  <si>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</si>
  <si>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</si>
  <si>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</si>
  <si>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</si>
  <si>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</si>
  <si>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</si>
  <si>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</si>
  <si>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</si>
  <si>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</si>
  <si>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</si>
  <si>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</si>
  <si>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</si>
  <si>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</si>
  <si>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</si>
  <si>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</si>
  <si>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</si>
  <si>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</si>
  <si>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</si>
  <si>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</si>
  <si>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</si>
  <si>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</si>
  <si>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</si>
  <si>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</si>
  <si>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</si>
  <si>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</si>
  <si>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</si>
  <si>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</si>
  <si>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</si>
  <si>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</si>
  <si>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</si>
  <si>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</si>
  <si>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</si>
  <si>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</si>
  <si>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</si>
  <si>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</si>
  <si>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</si>
  <si>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</si>
  <si>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</si>
  <si>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</si>
  <si>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</si>
  <si>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</si>
  <si>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</si>
  <si>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</si>
  <si>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</si>
  <si>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</si>
  <si>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</si>
  <si>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</si>
  <si>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</si>
  <si>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</si>
  <si>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</si>
  <si>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</si>
  <si>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飯豊町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</si>
  <si>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</si>
  <si>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</si>
  <si>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</si>
  <si>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</si>
  <si>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</si>
  <si>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</si>
  <si>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</si>
  <si>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</si>
  <si>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</si>
  <si>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</si>
  <si>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</si>
  <si>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</si>
  <si>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</si>
  <si>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</si>
  <si>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</si>
  <si>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</si>
  <si>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</si>
  <si>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</si>
  <si>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全体から、これまで、財務の安全性については良好な経営状態を維持してきたが、令和4年8月の豪雨の影響を受け、町内にある水源（置賜白川表流水、萩生湧水、中地下水）のうち、萩生水源からの導水管が被災したことから、以降残り2水源をフルに稼働し安定供給に努めてきた。災害を機に取水環境が大きく変化したなかで、浄水場や配水池などの基幹施設を始めとする施設の老朽化には十分な対応ができていない。長寿命化や耐震化、設備更新など老朽化対策には多額の資金が必要となる。人口減少社会に突入し、現在保有する施設を今後どのように維持管理していくか、しっかりとした見通しの下、効率的な実施に努めていかなければならない。利用者満足度と公営企業として安定経営をしっかりと果たしていかなければならない。</t>
    <rPh sb="25" eb="27">
      <t>ケイエイ</t>
    </rPh>
    <rPh sb="38" eb="40">
      <t>レイワ</t>
    </rPh>
    <rPh sb="41" eb="42">
      <t>ネン</t>
    </rPh>
    <rPh sb="43" eb="44">
      <t>ガツ</t>
    </rPh>
    <rPh sb="45" eb="47">
      <t>ゴウウ</t>
    </rPh>
    <rPh sb="48" eb="50">
      <t>エイキョウ</t>
    </rPh>
    <rPh sb="51" eb="52">
      <t>ウ</t>
    </rPh>
    <rPh sb="59" eb="61">
      <t>スイゲン</t>
    </rPh>
    <rPh sb="84" eb="86">
      <t>ハギュウ</t>
    </rPh>
    <rPh sb="86" eb="88">
      <t>スイゲン</t>
    </rPh>
    <rPh sb="91" eb="93">
      <t>ドウスイ</t>
    </rPh>
    <rPh sb="93" eb="94">
      <t>カン</t>
    </rPh>
    <rPh sb="95" eb="97">
      <t>ヒサイ</t>
    </rPh>
    <rPh sb="104" eb="106">
      <t>イコウ</t>
    </rPh>
    <rPh sb="106" eb="107">
      <t>ノコ</t>
    </rPh>
    <rPh sb="109" eb="111">
      <t>スイゲン</t>
    </rPh>
    <rPh sb="115" eb="117">
      <t>カドウ</t>
    </rPh>
    <rPh sb="129" eb="131">
      <t>サイガイ</t>
    </rPh>
    <rPh sb="132" eb="133">
      <t>キ</t>
    </rPh>
    <rPh sb="134" eb="136">
      <t>シュスイ</t>
    </rPh>
    <rPh sb="136" eb="138">
      <t>カンキョウ</t>
    </rPh>
    <rPh sb="139" eb="140">
      <t>オオ</t>
    </rPh>
    <rPh sb="142" eb="144">
      <t>ヘンカ</t>
    </rPh>
    <rPh sb="191" eb="195">
      <t>チョウジュミョウカ</t>
    </rPh>
    <rPh sb="196" eb="199">
      <t>タイシンカ</t>
    </rPh>
    <rPh sb="200" eb="202">
      <t>セツビ</t>
    </rPh>
    <rPh sb="202" eb="204">
      <t>コウシン</t>
    </rPh>
    <phoneticPr fontId="4"/>
  </si>
  <si>
    <t>　本町の水道施設は、昭和42年に各地区の簡易水道を統合し現在の上水道に至っており、中津川地区については、簡易水道が昭和39年及び昭和46年に創設され現在に至っている。途中、普及率の増加に伴い給水人口が増え、第一次から第四次拡張事業を経て、特に第三次拡張事業では地下水源の導入、第四次拡張事業では、萩生水源を導入するなど数々の水道施設整備を実施してきた。
　本町では、法定耐用年数を経過した管路が、ここ数年、全国平均値や類似団体平均値よりもはるかに多く保有している状況にあったが、老朽管の更新を順次進めており、管路経年化率については、令和3年度まで類似団体が悪化傾向ある中、本町は改善傾向にあった。しかし、当該年度においては、先述の令和4年8月豪雨による被災水道施設の災害復旧が最優先事業となったことから、これまで毎年度実施していた老朽管の更新は控えたことにより上昇した。浄水及び配水施設などの主要な基幹施設においても経年劣化が進んでおり、新規整備した取水施設を中心に、既存施設の更新、耐震化について長期的視点に立ち実施していかなければならない。</t>
    <rPh sb="254" eb="256">
      <t>カンロ</t>
    </rPh>
    <rPh sb="256" eb="259">
      <t>ケイネンカ</t>
    </rPh>
    <rPh sb="259" eb="260">
      <t>リツ</t>
    </rPh>
    <rPh sb="266" eb="268">
      <t>レイワ</t>
    </rPh>
    <rPh sb="269" eb="271">
      <t>ネンド</t>
    </rPh>
    <rPh sb="286" eb="287">
      <t>ホン</t>
    </rPh>
    <rPh sb="302" eb="304">
      <t>トウガイ</t>
    </rPh>
    <rPh sb="304" eb="306">
      <t>ネンド</t>
    </rPh>
    <rPh sb="312" eb="314">
      <t>センジュツ</t>
    </rPh>
    <rPh sb="326" eb="328">
      <t>ヒサイ</t>
    </rPh>
    <rPh sb="338" eb="339">
      <t>サイ</t>
    </rPh>
    <rPh sb="339" eb="341">
      <t>ユウセン</t>
    </rPh>
    <rPh sb="341" eb="343">
      <t>ジギョウ</t>
    </rPh>
    <rPh sb="356" eb="359">
      <t>マイネンド</t>
    </rPh>
    <rPh sb="359" eb="361">
      <t>ジッシ</t>
    </rPh>
    <rPh sb="365" eb="367">
      <t>ロウキュウ</t>
    </rPh>
    <rPh sb="367" eb="368">
      <t>カン</t>
    </rPh>
    <rPh sb="369" eb="371">
      <t>コウシン</t>
    </rPh>
    <rPh sb="372" eb="373">
      <t>ヒカ</t>
    </rPh>
    <rPh sb="380" eb="382">
      <t>ジョウショウ</t>
    </rPh>
    <phoneticPr fontId="4"/>
  </si>
  <si>
    <t>　①②⑤から、経常収支比率については、令和3年度まで類似団体平均値を大きく上回っていたが、当該年度は100％以上を保持しているものの、前年度比で17.5ポイント減少した。これは、令和4年8月に本町を襲った豪雨により、水道施設が被災したことによる災害復旧や取水環境の激変により、費用が増大したことが要因として挙げられる。同様に、料金回収率についても、令和3年度まで100％以上を確保し維持管理費用は水道料金によって賄われていたが、当該年度は、前年度比で22.3ポイントも減少した。災害復旧には数年ほどかかるため、今後も減少が見込まれる。累積欠損金については発生していない。本町水道事業の健全経営には適正な料金収入の確保が必要であり、料金値上げを検討しなければならない。
　③④から、流動比率については、理想とされる200％も超えていることから、短期債務に対する支払い能力は十分担保されている。企業債残高対給水収益比率については、近年実施した大型投資もあって300％を超えている。順次老朽化する施設更新のため多額の資金が必要となるが、企業債残高に留意しつつより効果的な事業推進を図り、経営の健全性の維持に努めていく。
　⑥⑦⑧から、給水原価については、令和3年度まで類似団体平均値を下回っていたが、経常収支比率と同様の要因から、当該年度は前年度比で51.8ポイントと大きく増加した。施設利用率については、類似団体平均値を上回っている。有収率については、令和3年度まで上昇傾向にあったが、経常収支比率と同様の要因から、水道水の水質が安定せず、各箇所にて排水対応を行ったことにより、有収水量に対し配水量が大幅に増加したことで、前年度比で5.6ポイント減少した。近年価格高騰による維持管理費など固定経費が増大している状況のなか、配水量の抑制と有収水量の改善に向け、有収率向上対策に注力していく。　　　　</t>
    <rPh sb="19" eb="21">
      <t>レイワ</t>
    </rPh>
    <rPh sb="22" eb="24">
      <t>ネンド</t>
    </rPh>
    <rPh sb="26" eb="28">
      <t>ルイジ</t>
    </rPh>
    <rPh sb="28" eb="30">
      <t>ダンタイ</t>
    </rPh>
    <rPh sb="30" eb="33">
      <t>ヘイキンチ</t>
    </rPh>
    <rPh sb="34" eb="35">
      <t>オオ</t>
    </rPh>
    <rPh sb="37" eb="39">
      <t>ウワマワ</t>
    </rPh>
    <rPh sb="45" eb="47">
      <t>トウガイ</t>
    </rPh>
    <rPh sb="47" eb="49">
      <t>ネンド</t>
    </rPh>
    <rPh sb="67" eb="70">
      <t>ゼンネンド</t>
    </rPh>
    <rPh sb="70" eb="71">
      <t>ヒ</t>
    </rPh>
    <rPh sb="80" eb="82">
      <t>ゲンショウ</t>
    </rPh>
    <rPh sb="89" eb="91">
      <t>レイワ</t>
    </rPh>
    <rPh sb="92" eb="93">
      <t>ネン</t>
    </rPh>
    <rPh sb="94" eb="95">
      <t>ガツ</t>
    </rPh>
    <rPh sb="99" eb="100">
      <t>オソ</t>
    </rPh>
    <rPh sb="102" eb="104">
      <t>ゴウウ</t>
    </rPh>
    <rPh sb="108" eb="110">
      <t>スイドウ</t>
    </rPh>
    <rPh sb="110" eb="112">
      <t>シセツ</t>
    </rPh>
    <rPh sb="113" eb="115">
      <t>ヒサイ</t>
    </rPh>
    <rPh sb="122" eb="124">
      <t>サイガイ</t>
    </rPh>
    <rPh sb="124" eb="126">
      <t>フッキュウ</t>
    </rPh>
    <rPh sb="127" eb="129">
      <t>シュスイ</t>
    </rPh>
    <rPh sb="129" eb="131">
      <t>カンキョウ</t>
    </rPh>
    <rPh sb="132" eb="134">
      <t>ゲキヘン</t>
    </rPh>
    <rPh sb="138" eb="140">
      <t>ヒヨウ</t>
    </rPh>
    <rPh sb="141" eb="143">
      <t>ゾウダイ</t>
    </rPh>
    <rPh sb="148" eb="150">
      <t>ヨウイン</t>
    </rPh>
    <rPh sb="153" eb="154">
      <t>ア</t>
    </rPh>
    <rPh sb="159" eb="161">
      <t>ドウヨウ</t>
    </rPh>
    <rPh sb="191" eb="193">
      <t>イジ</t>
    </rPh>
    <rPh sb="193" eb="195">
      <t>カンリ</t>
    </rPh>
    <rPh sb="220" eb="224">
      <t>ゼンネンドヒ</t>
    </rPh>
    <rPh sb="234" eb="236">
      <t>ゲンショウ</t>
    </rPh>
    <rPh sb="239" eb="241">
      <t>サイガイ</t>
    </rPh>
    <rPh sb="241" eb="243">
      <t>フッキュウ</t>
    </rPh>
    <rPh sb="245" eb="247">
      <t>スウネン</t>
    </rPh>
    <rPh sb="255" eb="257">
      <t>コンゴ</t>
    </rPh>
    <rPh sb="258" eb="260">
      <t>ゲンショウ</t>
    </rPh>
    <rPh sb="261" eb="263">
      <t>ミコ</t>
    </rPh>
    <rPh sb="539" eb="540">
      <t>シタ</t>
    </rPh>
    <rPh sb="547" eb="549">
      <t>ケイジョウ</t>
    </rPh>
    <rPh sb="549" eb="551">
      <t>シュウシ</t>
    </rPh>
    <rPh sb="551" eb="553">
      <t>ヒリツ</t>
    </rPh>
    <rPh sb="554" eb="556">
      <t>ドウヨウ</t>
    </rPh>
    <rPh sb="557" eb="559">
      <t>ヨウイン</t>
    </rPh>
    <rPh sb="562" eb="564">
      <t>トウガイ</t>
    </rPh>
    <rPh sb="564" eb="566">
      <t>ネンド</t>
    </rPh>
    <rPh sb="581" eb="582">
      <t>オオ</t>
    </rPh>
    <rPh sb="584" eb="586">
      <t>ゾウカ</t>
    </rPh>
    <rPh sb="600" eb="602">
      <t>ルイジ</t>
    </rPh>
    <rPh sb="602" eb="604">
      <t>ダンタイ</t>
    </rPh>
    <rPh sb="604" eb="606">
      <t>ヘイキン</t>
    </rPh>
    <rPh sb="606" eb="607">
      <t>チ</t>
    </rPh>
    <rPh sb="608" eb="610">
      <t>ウワマワ</t>
    </rPh>
    <rPh sb="624" eb="626">
      <t>レイワ</t>
    </rPh>
    <rPh sb="627" eb="629">
      <t>ネンド</t>
    </rPh>
    <rPh sb="631" eb="633">
      <t>ジョウショウ</t>
    </rPh>
    <rPh sb="633" eb="635">
      <t>ケイコウ</t>
    </rPh>
    <rPh sb="641" eb="643">
      <t>ケイジョウ</t>
    </rPh>
    <rPh sb="643" eb="645">
      <t>シュウシ</t>
    </rPh>
    <rPh sb="645" eb="647">
      <t>ヒリツ</t>
    </rPh>
    <rPh sb="648" eb="650">
      <t>ドウヨウ</t>
    </rPh>
    <rPh sb="651" eb="653">
      <t>ヨウイン</t>
    </rPh>
    <rPh sb="656" eb="658">
      <t>スイドウ</t>
    </rPh>
    <rPh sb="660" eb="662">
      <t>スイシツ</t>
    </rPh>
    <rPh sb="663" eb="665">
      <t>アンテイ</t>
    </rPh>
    <rPh sb="668" eb="671">
      <t>カクカショ</t>
    </rPh>
    <rPh sb="673" eb="675">
      <t>ハイスイ</t>
    </rPh>
    <rPh sb="675" eb="677">
      <t>タイオウ</t>
    </rPh>
    <rPh sb="678" eb="679">
      <t>オコナ</t>
    </rPh>
    <rPh sb="712" eb="713">
      <t>ヒ</t>
    </rPh>
    <rPh sb="721" eb="723">
      <t>ゲンショウ</t>
    </rPh>
    <rPh sb="726" eb="728">
      <t>キンネン</t>
    </rPh>
    <rPh sb="728" eb="730">
      <t>カカク</t>
    </rPh>
    <rPh sb="730" eb="732">
      <t>コウトウ</t>
    </rPh>
    <rPh sb="747" eb="749">
      <t>ゾウダイ</t>
    </rPh>
    <rPh sb="759" eb="761">
      <t>ハイスイ</t>
    </rPh>
    <rPh sb="761" eb="762">
      <t>リョウ</t>
    </rPh>
    <rPh sb="763" eb="765">
      <t>ヨクセイ</t>
    </rPh>
    <rPh sb="771" eb="773">
      <t>カイゼン</t>
    </rPh>
    <rPh sb="774" eb="775">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</si>
</sst>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0.65</c:v>
                </c:pt>
                <c:pt idx="2">
                  <c:v>0.66</c:v>
                </c:pt>
                <c:pt idx="3">
                  <c:v>0.33</c:v>
                </c:pt>
                <c:pt idx="4">
                  <c:v>0.04</c:v>
                </c:pt>
              </c:numCache>
            </c:numRef>
          </c:val>
          <c:extLst>
            <c:ext xmlns:c16="http://schemas.microsoft.com/office/drawing/2014/chart" uri="{C3380CC4-5D6E-409C-BE32-E72D297353CC}">
              <c16:uniqueId val="{00000000-935F-4B40-B345-2DEFD1AA3D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935F-4B40-B345-2DEFD1AA3D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72.400000000000006</c:v>
                </c:pt>
                <c:pt idx="1">
                  <c:v>67.12</c:v>
                </c:pt>
                <c:pt idx="2">
                  <c:v>58.52</c:v>
                </c:pt>
                <c:pt idx="3">
                  <c:v>57.78</c:v>
                </c:pt>
                <c:pt idx="4">
                  <c:v>59.61</c:v>
                </c:pt>
              </c:numCache>
            </c:numRef>
          </c:val>
          <c:extLst>
            <c:ext xmlns:c16="http://schemas.microsoft.com/office/drawing/2014/chart" uri="{C3380CC4-5D6E-409C-BE32-E72D297353CC}">
              <c16:uniqueId val="{00000000-9741-497A-AC58-8303A49E12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9741-497A-AC58-8303A49E12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74.59</c:v>
                </c:pt>
                <c:pt idx="1">
                  <c:v>75.95</c:v>
                </c:pt>
                <c:pt idx="2">
                  <c:v>81.319999999999993</c:v>
                </c:pt>
                <c:pt idx="3">
                  <c:v>85.05</c:v>
                </c:pt>
                <c:pt idx="4">
                  <c:v>79.47</c:v>
                </c:pt>
              </c:numCache>
            </c:numRef>
          </c:val>
          <c:extLst>
            <c:ext xmlns:c16="http://schemas.microsoft.com/office/drawing/2014/chart" uri="{C3380CC4-5D6E-409C-BE32-E72D297353CC}">
              <c16:uniqueId val="{00000000-90C7-475D-8C26-30E91F367B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90C7-475D-8C26-30E91F367B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115.03</c:v>
                </c:pt>
                <c:pt idx="1">
                  <c:v>125.44</c:v>
                </c:pt>
                <c:pt idx="2">
                  <c:v>117.12</c:v>
                </c:pt>
                <c:pt idx="3">
                  <c:v>120.62</c:v>
                </c:pt>
                <c:pt idx="4">
                  <c:v>103.08</c:v>
                </c:pt>
              </c:numCache>
            </c:numRef>
          </c:val>
          <c:extLst>
            <c:ext xmlns:c16="http://schemas.microsoft.com/office/drawing/2014/chart" uri="{C3380CC4-5D6E-409C-BE32-E72D297353CC}">
              <c16:uniqueId val="{00000000-A5AB-48BC-8B2A-FCC8CAFDD8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A5AB-48BC-8B2A-FCC8CAFDD8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38.86</c:v>
                </c:pt>
                <c:pt idx="1">
                  <c:v>40.270000000000003</c:v>
                </c:pt>
                <c:pt idx="2">
                  <c:v>40.21</c:v>
                </c:pt>
                <c:pt idx="3">
                  <c:v>41.19</c:v>
                </c:pt>
                <c:pt idx="4">
                  <c:v>42.79</c:v>
                </c:pt>
              </c:numCache>
            </c:numRef>
          </c:val>
          <c:extLst>
            <c:ext xmlns:c16="http://schemas.microsoft.com/office/drawing/2014/chart" uri="{C3380CC4-5D6E-409C-BE32-E72D297353CC}">
              <c16:uniqueId val="{00000000-1C95-4974-92F5-811A805D72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1C95-4974-92F5-811A805D72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23.94</c:v>
                </c:pt>
                <c:pt idx="1">
                  <c:v>20.079999999999998</c:v>
                </c:pt>
                <c:pt idx="2">
                  <c:v>18.79</c:v>
                </c:pt>
                <c:pt idx="3">
                  <c:v>16.79</c:v>
                </c:pt>
                <c:pt idx="4">
                  <c:v>18.170000000000002</c:v>
                </c:pt>
              </c:numCache>
            </c:numRef>
          </c:val>
          <c:extLst>
            <c:ext xmlns:c16="http://schemas.microsoft.com/office/drawing/2014/chart" uri="{C3380CC4-5D6E-409C-BE32-E72D297353CC}">
              <c16:uniqueId val="{00000000-DE88-49C0-8FE8-7E684C37E6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DE88-49C0-8FE8-7E684C37E6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A9-4EB4-BCF2-37DB03EE68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16A9-4EB4-BCF2-37DB03EE68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869.97</c:v>
                </c:pt>
                <c:pt idx="1">
                  <c:v>817.48</c:v>
                </c:pt>
                <c:pt idx="2">
                  <c:v>288.33999999999997</c:v>
                </c:pt>
                <c:pt idx="3">
                  <c:v>594.75</c:v>
                </c:pt>
                <c:pt idx="4">
                  <c:v>790.08</c:v>
                </c:pt>
              </c:numCache>
            </c:numRef>
          </c:val>
          <c:extLst>
            <c:ext xmlns:c16="http://schemas.microsoft.com/office/drawing/2014/chart" uri="{C3380CC4-5D6E-409C-BE32-E72D297353CC}">
              <c16:uniqueId val="{00000000-C262-4A94-AAC9-B66B5C9F57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C262-4A94-AAC9-B66B5C9F57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300.20999999999998</c:v>
                </c:pt>
                <c:pt idx="1">
                  <c:v>304.49</c:v>
                </c:pt>
                <c:pt idx="2">
                  <c:v>397.24</c:v>
                </c:pt>
                <c:pt idx="3">
                  <c:v>379.56</c:v>
                </c:pt>
                <c:pt idx="4">
                  <c:v>371.63</c:v>
                </c:pt>
              </c:numCache>
            </c:numRef>
          </c:val>
          <c:extLst>
            <c:ext xmlns:c16="http://schemas.microsoft.com/office/drawing/2014/chart" uri="{C3380CC4-5D6E-409C-BE32-E72D297353CC}">
              <c16:uniqueId val="{00000000-3235-4502-91F4-268DDDDCD2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3235-4502-91F4-268DDDDCD2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108.59</c:v>
                </c:pt>
                <c:pt idx="1">
                  <c:v>120.45</c:v>
                </c:pt>
                <c:pt idx="2">
                  <c:v>110.65</c:v>
                </c:pt>
                <c:pt idx="3">
                  <c:v>114.57</c:v>
                </c:pt>
                <c:pt idx="4">
                  <c:v>92.3</c:v>
                </c:pt>
              </c:numCache>
            </c:numRef>
          </c:val>
          <c:extLst>
            <c:ext xmlns:c16="http://schemas.microsoft.com/office/drawing/2014/chart" uri="{C3380CC4-5D6E-409C-BE32-E72D297353CC}">
              <c16:uniqueId val="{00000000-D4E9-484F-A195-CD9D0CC08A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D4E9-484F-A195-CD9D0CC08A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216.92</c:v>
                </c:pt>
                <c:pt idx="1">
                  <c:v>196.34</c:v>
                </c:pt>
                <c:pt idx="2">
                  <c:v>215.42</c:v>
                </c:pt>
                <c:pt idx="3">
                  <c:v>207.71</c:v>
                </c:pt>
                <c:pt idx="4">
                  <c:v>259.55</c:v>
                </c:pt>
              </c:numCache>
            </c:numRef>
          </c:val>
          <c:extLst>
            <c:ext xmlns:c16="http://schemas.microsoft.com/office/drawing/2014/chart" uri="{C3380CC4-5D6E-409C-BE32-E72D297353CC}">
              <c16:uniqueId val="{00000000-5FDC-4E9D-B02A-2645F1D7D7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5FDC-4E9D-B02A-2645F1D7D7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山形県　飯豊町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A8</v>
      </c>
      <c r="X8" s="81"/>
      <c r="Y8" s="81"/>
      <c r="Z8" s="81"/>
      <c r="AA8" s="81"/>
      <c r="AB8" s="81"/>
      <c r="AC8" s="81"/>
      <c r="AD8" s="81" t="str">
        <f>データ!$M$6</f>
        <v>非設置</v>
      </c>
      <c r="AE8" s="81"/>
      <c r="AF8" s="81"/>
      <c r="AG8" s="81"/>
      <c r="AH8" s="81"/>
      <c r="AI8" s="81"/>
      <c r="AJ8" s="81"/>
      <c r="AK8" s="2"/>
      <c r="AL8" s="72">
        <f>データ!$R$6</f>
        <v>6530</v>
      </c>
      <c r="AM8" s="72"/>
      <c r="AN8" s="72"/>
      <c r="AO8" s="72"/>
      <c r="AP8" s="72"/>
      <c r="AQ8" s="72"/>
      <c r="AR8" s="72"/>
      <c r="AS8" s="72"/>
      <c r="AT8" s="37">
        <f>データ!$S$6</f>
        <v>329.41</v>
      </c>
      <c r="AU8" s="38"/>
      <c r="AV8" s="38"/>
      <c r="AW8" s="38"/>
      <c r="AX8" s="38"/>
      <c r="AY8" s="38"/>
      <c r="AZ8" s="38"/>
      <c r="BA8" s="38"/>
      <c r="BB8" s="61">
        <f>データ!$T$6</f>
        <v>19.82</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77.41</v>
      </c>
      <c r="J10" s="38"/>
      <c r="K10" s="38"/>
      <c r="L10" s="38"/>
      <c r="M10" s="38"/>
      <c r="N10" s="38"/>
      <c r="O10" s="71"/>
      <c r="P10" s="61">
        <f>データ!$P$6</f>
        <v>98.58</v>
      </c>
      <c r="Q10" s="61"/>
      <c r="R10" s="61"/>
      <c r="S10" s="61"/>
      <c r="T10" s="61"/>
      <c r="U10" s="61"/>
      <c r="V10" s="61"/>
      <c r="W10" s="72">
        <f>データ!$Q$6</f>
        <v>4620</v>
      </c>
      <c r="X10" s="72"/>
      <c r="Y10" s="72"/>
      <c r="Z10" s="72"/>
      <c r="AA10" s="72"/>
      <c r="AB10" s="72"/>
      <c r="AC10" s="72"/>
      <c r="AD10" s="2"/>
      <c r="AE10" s="2"/>
      <c r="AF10" s="2"/>
      <c r="AG10" s="2"/>
      <c r="AH10" s="2"/>
      <c r="AI10" s="2"/>
      <c r="AJ10" s="2"/>
      <c r="AK10" s="2"/>
      <c r="AL10" s="72">
        <f>データ!$U$6</f>
        <v>6407</v>
      </c>
      <c r="AM10" s="72"/>
      <c r="AN10" s="72"/>
      <c r="AO10" s="72"/>
      <c r="AP10" s="72"/>
      <c r="AQ10" s="72"/>
      <c r="AR10" s="72"/>
      <c r="AS10" s="72"/>
      <c r="AT10" s="37">
        <f>データ!$V$6</f>
        <v>41</v>
      </c>
      <c r="AU10" s="38"/>
      <c r="AV10" s="38"/>
      <c r="AW10" s="38"/>
      <c r="AX10" s="38"/>
      <c r="AY10" s="38"/>
      <c r="AZ10" s="38"/>
      <c r="BA10" s="38"/>
      <c r="BB10" s="61">
        <f>データ!$W$6</f>
        <v>156.27000000000001</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112</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c1svMIfQulv7Y+1NSoBJDgn0A9JnRsT2TS6UhKiMTE0V3AYDZdumuTECqZ2c2NidGg4JkW60C39OCiKUwRYlg==" saltValue="LG/bv9Uzd9h8XMGfSjGW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64033</v>
      </c>
      <c r="D6" s="20">
        <f t="shared" si="3"/>
        <v>46</v>
      </c>
      <c r="E6" s="20">
        <f t="shared" si="3"/>
        <v>1</v>
      </c>
      <c r="F6" s="20">
        <f t="shared" si="3"/>
        <v>0</v>
      </c>
      <c r="G6" s="20">
        <f t="shared" si="3"/>
        <v>1</v>
      </c>
      <c r="H6" s="20" t="str">
        <f t="shared" si="3"/>
        <v>山形県　飯豊町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77.41</v>
      </c>
      <c r="P6" s="21">
        <f t="shared" si="3"/>
        <v>98.58</v>
      </c>
      <c r="Q6" s="21">
        <f t="shared" si="3"/>
        <v>4620</v>
      </c>
      <c r="R6" s="21">
        <f t="shared" si="3"/>
        <v>6530</v>
      </c>
      <c r="S6" s="21">
        <f t="shared" si="3"/>
        <v>329.41</v>
      </c>
      <c r="T6" s="21">
        <f t="shared" si="3"/>
        <v>19.82</v>
      </c>
      <c r="U6" s="21">
        <f t="shared" si="3"/>
        <v>6407</v>
      </c>
      <c r="V6" s="21">
        <f t="shared" si="3"/>
        <v>41</v>
      </c>
      <c r="W6" s="21">
        <f t="shared" si="3"/>
        <v>156.27000000000001</v>
      </c>
      <c r="X6" s="22">
        <f>IF(X7="",NA(),X7)</f>
        <v>115.03</v>
      </c>
      <c r="Y6" s="22">
        <f t="shared" ref="Y6:AG6" si="4">IF(Y7="",NA(),Y7)</f>
        <v>125.44</v>
      </c>
      <c r="Z6" s="22">
        <f t="shared" si="4"/>
        <v>117.12</v>
      </c>
      <c r="AA6" s="22">
        <f t="shared" si="4"/>
        <v>120.62</v>
      </c>
      <c r="AB6" s="22">
        <f t="shared" si="4"/>
        <v>103.08</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869.97</v>
      </c>
      <c r="AU6" s="22">
        <f t="shared" ref="AU6:BC6" si="6">IF(AU7="",NA(),AU7)</f>
        <v>817.48</v>
      </c>
      <c r="AV6" s="22">
        <f t="shared" si="6"/>
        <v>288.33999999999997</v>
      </c>
      <c r="AW6" s="22">
        <f t="shared" si="6"/>
        <v>594.75</v>
      </c>
      <c r="AX6" s="22">
        <f t="shared" si="6"/>
        <v>790.08</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300.20999999999998</v>
      </c>
      <c r="BF6" s="22">
        <f t="shared" ref="BF6:BN6" si="7">IF(BF7="",NA(),BF7)</f>
        <v>304.49</v>
      </c>
      <c r="BG6" s="22">
        <f t="shared" si="7"/>
        <v>397.24</v>
      </c>
      <c r="BH6" s="22">
        <f t="shared" si="7"/>
        <v>379.56</v>
      </c>
      <c r="BI6" s="22">
        <f t="shared" si="7"/>
        <v>371.63</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108.59</v>
      </c>
      <c r="BQ6" s="22">
        <f t="shared" ref="BQ6:BY6" si="8">IF(BQ7="",NA(),BQ7)</f>
        <v>120.45</v>
      </c>
      <c r="BR6" s="22">
        <f t="shared" si="8"/>
        <v>110.65</v>
      </c>
      <c r="BS6" s="22">
        <f t="shared" si="8"/>
        <v>114.57</v>
      </c>
      <c r="BT6" s="22">
        <f t="shared" si="8"/>
        <v>92.3</v>
      </c>
      <c r="BU6" s="22">
        <f t="shared" si="8"/>
        <v>84.77</v>
      </c>
      <c r="BV6" s="22">
        <f t="shared" si="8"/>
        <v>87.11</v>
      </c>
      <c r="BW6" s="22">
        <f t="shared" si="8"/>
        <v>82.78</v>
      </c>
      <c r="BX6" s="22">
        <f t="shared" si="8"/>
        <v>84.82</v>
      </c>
      <c r="BY6" s="22">
        <f t="shared" si="8"/>
        <v>82.29</v>
      </c>
      <c r="BZ6" s="21" t="str">
        <f>IF(BZ7="","",IF(BZ7="-","【-】","【"&amp;SUBSTITUTE(TEXT(BZ7,"#,##0.00"),"-","△")&amp;"】"))</f>
        <v>【97.47】</v>
      </c>
      <c r="CA6" s="22">
        <f>IF(CA7="",NA(),CA7)</f>
        <v>216.92</v>
      </c>
      <c r="CB6" s="22">
        <f t="shared" ref="CB6:CJ6" si="9">IF(CB7="",NA(),CB7)</f>
        <v>196.34</v>
      </c>
      <c r="CC6" s="22">
        <f t="shared" si="9"/>
        <v>215.42</v>
      </c>
      <c r="CD6" s="22">
        <f t="shared" si="9"/>
        <v>207.71</v>
      </c>
      <c r="CE6" s="22">
        <f t="shared" si="9"/>
        <v>259.55</v>
      </c>
      <c r="CF6" s="22">
        <f t="shared" si="9"/>
        <v>227.27</v>
      </c>
      <c r="CG6" s="22">
        <f t="shared" si="9"/>
        <v>223.98</v>
      </c>
      <c r="CH6" s="22">
        <f t="shared" si="9"/>
        <v>225.09</v>
      </c>
      <c r="CI6" s="22">
        <f t="shared" si="9"/>
        <v>224.82</v>
      </c>
      <c r="CJ6" s="22">
        <f t="shared" si="9"/>
        <v>230.85</v>
      </c>
      <c r="CK6" s="21" t="str">
        <f>IF(CK7="","",IF(CK7="-","【-】","【"&amp;SUBSTITUTE(TEXT(CK7,"#,##0.00"),"-","△")&amp;"】"))</f>
        <v>【174.75】</v>
      </c>
      <c r="CL6" s="22">
        <f>IF(CL7="",NA(),CL7)</f>
        <v>72.400000000000006</v>
      </c>
      <c r="CM6" s="22">
        <f t="shared" ref="CM6:CU6" si="10">IF(CM7="",NA(),CM7)</f>
        <v>67.12</v>
      </c>
      <c r="CN6" s="22">
        <f t="shared" si="10"/>
        <v>58.52</v>
      </c>
      <c r="CO6" s="22">
        <f t="shared" si="10"/>
        <v>57.78</v>
      </c>
      <c r="CP6" s="22">
        <f t="shared" si="10"/>
        <v>59.61</v>
      </c>
      <c r="CQ6" s="22">
        <f t="shared" si="10"/>
        <v>50.29</v>
      </c>
      <c r="CR6" s="22">
        <f t="shared" si="10"/>
        <v>49.64</v>
      </c>
      <c r="CS6" s="22">
        <f t="shared" si="10"/>
        <v>49.38</v>
      </c>
      <c r="CT6" s="22">
        <f t="shared" si="10"/>
        <v>50.09</v>
      </c>
      <c r="CU6" s="22">
        <f t="shared" si="10"/>
        <v>50.1</v>
      </c>
      <c r="CV6" s="21" t="str">
        <f>IF(CV7="","",IF(CV7="-","【-】","【"&amp;SUBSTITUTE(TEXT(CV7,"#,##0.00"),"-","△")&amp;"】"))</f>
        <v>【59.97】</v>
      </c>
      <c r="CW6" s="22">
        <f>IF(CW7="",NA(),CW7)</f>
        <v>74.59</v>
      </c>
      <c r="CX6" s="22">
        <f t="shared" ref="CX6:DF6" si="11">IF(CX7="",NA(),CX7)</f>
        <v>75.95</v>
      </c>
      <c r="CY6" s="22">
        <f t="shared" si="11"/>
        <v>81.319999999999993</v>
      </c>
      <c r="CZ6" s="22">
        <f t="shared" si="11"/>
        <v>85.05</v>
      </c>
      <c r="DA6" s="22">
        <f t="shared" si="11"/>
        <v>79.47</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38.86</v>
      </c>
      <c r="DI6" s="22">
        <f t="shared" ref="DI6:DQ6" si="12">IF(DI7="",NA(),DI7)</f>
        <v>40.270000000000003</v>
      </c>
      <c r="DJ6" s="22">
        <f t="shared" si="12"/>
        <v>40.21</v>
      </c>
      <c r="DK6" s="22">
        <f t="shared" si="12"/>
        <v>41.19</v>
      </c>
      <c r="DL6" s="22">
        <f t="shared" si="12"/>
        <v>42.79</v>
      </c>
      <c r="DM6" s="22">
        <f t="shared" si="12"/>
        <v>45.85</v>
      </c>
      <c r="DN6" s="22">
        <f t="shared" si="12"/>
        <v>47.31</v>
      </c>
      <c r="DO6" s="22">
        <f t="shared" si="12"/>
        <v>47.5</v>
      </c>
      <c r="DP6" s="22">
        <f t="shared" si="12"/>
        <v>48.41</v>
      </c>
      <c r="DQ6" s="22">
        <f t="shared" si="12"/>
        <v>50.02</v>
      </c>
      <c r="DR6" s="21" t="str">
        <f>IF(DR7="","",IF(DR7="-","【-】","【"&amp;SUBSTITUTE(TEXT(DR7,"#,##0.00"),"-","△")&amp;"】"))</f>
        <v>【51.51】</v>
      </c>
      <c r="DS6" s="22">
        <f>IF(DS7="",NA(),DS7)</f>
        <v>23.94</v>
      </c>
      <c r="DT6" s="22">
        <f t="shared" ref="DT6:EB6" si="13">IF(DT7="",NA(),DT7)</f>
        <v>20.079999999999998</v>
      </c>
      <c r="DU6" s="22">
        <f t="shared" si="13"/>
        <v>18.79</v>
      </c>
      <c r="DV6" s="22">
        <f t="shared" si="13"/>
        <v>16.79</v>
      </c>
      <c r="DW6" s="22">
        <f t="shared" si="13"/>
        <v>18.170000000000002</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2">
        <f t="shared" ref="EE6:EM6" si="14">IF(EE7="",NA(),EE7)</f>
        <v>0.65</v>
      </c>
      <c r="EF6" s="22">
        <f t="shared" si="14"/>
        <v>0.66</v>
      </c>
      <c r="EG6" s="22">
        <f t="shared" si="14"/>
        <v>0.33</v>
      </c>
      <c r="EH6" s="22">
        <f t="shared" si="14"/>
        <v>0.04</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64033</v>
      </c>
      <c r="D7" s="24">
        <v>46</v>
      </c>
      <c r="E7" s="24">
        <v>1</v>
      </c>
      <c r="F7" s="24">
        <v>0</v>
      </c>
      <c r="G7" s="24">
        <v>1</v>
      </c>
      <c r="H7" s="24" t="s">
        <v>93</v>
      </c>
      <c r="I7" s="24" t="s">
        <v>94</v>
      </c>
      <c r="J7" s="24" t="s">
        <v>95</v>
      </c>
      <c r="K7" s="24" t="s">
        <v>96</v>
      </c>
      <c r="L7" s="24" t="s">
        <v>97</v>
      </c>
      <c r="M7" s="24" t="s">
        <v>98</v>
      </c>
      <c r="N7" s="25" t="s">
        <v>99</v>
      </c>
      <c r="O7" s="25">
        <v>77.41</v>
      </c>
      <c r="P7" s="25">
        <v>98.58</v>
      </c>
      <c r="Q7" s="25">
        <v>4620</v>
      </c>
      <c r="R7" s="25">
        <v>6530</v>
      </c>
      <c r="S7" s="25">
        <v>329.41</v>
      </c>
      <c r="T7" s="25">
        <v>19.82</v>
      </c>
      <c r="U7" s="25">
        <v>6407</v>
      </c>
      <c r="V7" s="25">
        <v>41</v>
      </c>
      <c r="W7" s="25">
        <v>156.27000000000001</v>
      </c>
      <c r="X7" s="25">
        <v>115.03</v>
      </c>
      <c r="Y7" s="25">
        <v>125.44</v>
      </c>
      <c r="Z7" s="25">
        <v>117.12</v>
      </c>
      <c r="AA7" s="25">
        <v>120.62</v>
      </c>
      <c r="AB7" s="25">
        <v>103.08</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869.97</v>
      </c>
      <c r="AU7" s="25">
        <v>817.48</v>
      </c>
      <c r="AV7" s="25">
        <v>288.33999999999997</v>
      </c>
      <c r="AW7" s="25">
        <v>594.75</v>
      </c>
      <c r="AX7" s="25">
        <v>790.08</v>
      </c>
      <c r="AY7" s="25">
        <v>300.14</v>
      </c>
      <c r="AZ7" s="25">
        <v>301.04000000000002</v>
      </c>
      <c r="BA7" s="25">
        <v>305.08</v>
      </c>
      <c r="BB7" s="25">
        <v>305.33999999999997</v>
      </c>
      <c r="BC7" s="25">
        <v>310.01</v>
      </c>
      <c r="BD7" s="25">
        <v>252.29</v>
      </c>
      <c r="BE7" s="25">
        <v>300.20999999999998</v>
      </c>
      <c r="BF7" s="25">
        <v>304.49</v>
      </c>
      <c r="BG7" s="25">
        <v>397.24</v>
      </c>
      <c r="BH7" s="25">
        <v>379.56</v>
      </c>
      <c r="BI7" s="25">
        <v>371.63</v>
      </c>
      <c r="BJ7" s="25">
        <v>566.65</v>
      </c>
      <c r="BK7" s="25">
        <v>551.62</v>
      </c>
      <c r="BL7" s="25">
        <v>585.59</v>
      </c>
      <c r="BM7" s="25">
        <v>561.34</v>
      </c>
      <c r="BN7" s="25">
        <v>538.33000000000004</v>
      </c>
      <c r="BO7" s="25">
        <v>268.07</v>
      </c>
      <c r="BP7" s="25">
        <v>108.59</v>
      </c>
      <c r="BQ7" s="25">
        <v>120.45</v>
      </c>
      <c r="BR7" s="25">
        <v>110.65</v>
      </c>
      <c r="BS7" s="25">
        <v>114.57</v>
      </c>
      <c r="BT7" s="25">
        <v>92.3</v>
      </c>
      <c r="BU7" s="25">
        <v>84.77</v>
      </c>
      <c r="BV7" s="25">
        <v>87.11</v>
      </c>
      <c r="BW7" s="25">
        <v>82.78</v>
      </c>
      <c r="BX7" s="25">
        <v>84.82</v>
      </c>
      <c r="BY7" s="25">
        <v>82.29</v>
      </c>
      <c r="BZ7" s="25">
        <v>97.47</v>
      </c>
      <c r="CA7" s="25">
        <v>216.92</v>
      </c>
      <c r="CB7" s="25">
        <v>196.34</v>
      </c>
      <c r="CC7" s="25">
        <v>215.42</v>
      </c>
      <c r="CD7" s="25">
        <v>207.71</v>
      </c>
      <c r="CE7" s="25">
        <v>259.55</v>
      </c>
      <c r="CF7" s="25">
        <v>227.27</v>
      </c>
      <c r="CG7" s="25">
        <v>223.98</v>
      </c>
      <c r="CH7" s="25">
        <v>225.09</v>
      </c>
      <c r="CI7" s="25">
        <v>224.82</v>
      </c>
      <c r="CJ7" s="25">
        <v>230.85</v>
      </c>
      <c r="CK7" s="25">
        <v>174.75</v>
      </c>
      <c r="CL7" s="25">
        <v>72.400000000000006</v>
      </c>
      <c r="CM7" s="25">
        <v>67.12</v>
      </c>
      <c r="CN7" s="25">
        <v>58.52</v>
      </c>
      <c r="CO7" s="25">
        <v>57.78</v>
      </c>
      <c r="CP7" s="25">
        <v>59.61</v>
      </c>
      <c r="CQ7" s="25">
        <v>50.29</v>
      </c>
      <c r="CR7" s="25">
        <v>49.64</v>
      </c>
      <c r="CS7" s="25">
        <v>49.38</v>
      </c>
      <c r="CT7" s="25">
        <v>50.09</v>
      </c>
      <c r="CU7" s="25">
        <v>50.1</v>
      </c>
      <c r="CV7" s="25">
        <v>59.97</v>
      </c>
      <c r="CW7" s="25">
        <v>74.59</v>
      </c>
      <c r="CX7" s="25">
        <v>75.95</v>
      </c>
      <c r="CY7" s="25">
        <v>81.319999999999993</v>
      </c>
      <c r="CZ7" s="25">
        <v>85.05</v>
      </c>
      <c r="DA7" s="25">
        <v>79.47</v>
      </c>
      <c r="DB7" s="25">
        <v>77.73</v>
      </c>
      <c r="DC7" s="25">
        <v>78.09</v>
      </c>
      <c r="DD7" s="25">
        <v>78.010000000000005</v>
      </c>
      <c r="DE7" s="25">
        <v>77.599999999999994</v>
      </c>
      <c r="DF7" s="25">
        <v>77.3</v>
      </c>
      <c r="DG7" s="25">
        <v>89.76</v>
      </c>
      <c r="DH7" s="25">
        <v>38.86</v>
      </c>
      <c r="DI7" s="25">
        <v>40.270000000000003</v>
      </c>
      <c r="DJ7" s="25">
        <v>40.21</v>
      </c>
      <c r="DK7" s="25">
        <v>41.19</v>
      </c>
      <c r="DL7" s="25">
        <v>42.79</v>
      </c>
      <c r="DM7" s="25">
        <v>45.85</v>
      </c>
      <c r="DN7" s="25">
        <v>47.31</v>
      </c>
      <c r="DO7" s="25">
        <v>47.5</v>
      </c>
      <c r="DP7" s="25">
        <v>48.41</v>
      </c>
      <c r="DQ7" s="25">
        <v>50.02</v>
      </c>
      <c r="DR7" s="25">
        <v>51.51</v>
      </c>
      <c r="DS7" s="25">
        <v>23.94</v>
      </c>
      <c r="DT7" s="25">
        <v>20.079999999999998</v>
      </c>
      <c r="DU7" s="25">
        <v>18.79</v>
      </c>
      <c r="DV7" s="25">
        <v>16.79</v>
      </c>
      <c r="DW7" s="25">
        <v>18.170000000000002</v>
      </c>
      <c r="DX7" s="25">
        <v>14.13</v>
      </c>
      <c r="DY7" s="25">
        <v>16.77</v>
      </c>
      <c r="DZ7" s="25">
        <v>17.399999999999999</v>
      </c>
      <c r="EA7" s="25">
        <v>18.64</v>
      </c>
      <c r="EB7" s="25">
        <v>19.510000000000002</v>
      </c>
      <c r="EC7" s="25">
        <v>23.75</v>
      </c>
      <c r="ED7" s="25">
        <v>0</v>
      </c>
      <c r="EE7" s="25">
        <v>0.65</v>
      </c>
      <c r="EF7" s="25">
        <v>0.66</v>
      </c>
      <c r="EG7" s="25">
        <v>0.33</v>
      </c>
      <c r="EH7" s="25">
        <v>0.04</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2024-01-31T01:36:29Z</cp:lastPrinted>
  <dcterms:created xsi:type="dcterms:W3CDTF">2023-12-05T00:49:21Z</dcterms:created>
  <dcterms:modified xsi:type="dcterms:W3CDTF">2024-01-31T01:38:00Z</dcterms:modified>
  <cp:category/>
</cp:coreProperties>
</file>